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6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thieubadelier/Desktop/LIGUE CENTRE TRIATHLON/SAISON 2023/CALENDRIER/"/>
    </mc:Choice>
  </mc:AlternateContent>
  <xr:revisionPtr revIDLastSave="0" documentId="13_ncr:1_{8236B758-C399-2540-8B55-20F3977F0CF3}" xr6:coauthVersionLast="47" xr6:coauthVersionMax="47" xr10:uidLastSave="{00000000-0000-0000-0000-000000000000}"/>
  <bookViews>
    <workbookView xWindow="0" yWindow="500" windowWidth="28800" windowHeight="16100" xr2:uid="{00000000-000D-0000-FFFF-FFFF00000000}"/>
  </bookViews>
  <sheets>
    <sheet name="Feuil1" sheetId="1" r:id="rId1"/>
    <sheet name="Listes conditionnelles" sheetId="4" state="hidden" r:id="rId2"/>
    <sheet name="Licenciés 2023" sheetId="2" state="hidden" r:id="rId3"/>
    <sheet name="Paramètres" sheetId="3" r:id="rId4"/>
  </sheets>
  <definedNames>
    <definedName name="_xlnm._FilterDatabase" localSheetId="2" hidden="1">'Licenciés 2023'!$A$1:$L$1979</definedName>
    <definedName name="champ">'Licenciés 2023'!$A$2:$A$2000</definedName>
    <definedName name="cond">'Licenciés 2023'!$B$2:$B$2000</definedName>
    <definedName name="Epreuves">Paramètres!$E$2:$E$21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232" i="1" l="1"/>
  <c r="A3" i="2"/>
  <c r="B3" i="2"/>
  <c r="A4" i="2"/>
  <c r="B4" i="2"/>
  <c r="A5" i="2"/>
  <c r="B5" i="2"/>
  <c r="A6" i="2"/>
  <c r="B6" i="2"/>
  <c r="A7" i="2"/>
  <c r="B7" i="2"/>
  <c r="A8" i="2"/>
  <c r="B8" i="2"/>
  <c r="A9" i="2"/>
  <c r="B9" i="2"/>
  <c r="A10" i="2"/>
  <c r="B10" i="2"/>
  <c r="A11" i="2"/>
  <c r="B11" i="2"/>
  <c r="A12" i="2"/>
  <c r="B12" i="2"/>
  <c r="A13" i="2"/>
  <c r="B13" i="2"/>
  <c r="A14" i="2"/>
  <c r="B14" i="2"/>
  <c r="A15" i="2"/>
  <c r="B15" i="2"/>
  <c r="A16" i="2"/>
  <c r="B16" i="2"/>
  <c r="A17" i="2"/>
  <c r="B17" i="2"/>
  <c r="A18" i="2"/>
  <c r="B18" i="2"/>
  <c r="A19" i="2"/>
  <c r="B19" i="2"/>
  <c r="A20" i="2"/>
  <c r="B20" i="2"/>
  <c r="A21" i="2"/>
  <c r="B21" i="2"/>
  <c r="A22" i="2"/>
  <c r="B22" i="2"/>
  <c r="A23" i="2"/>
  <c r="B23" i="2"/>
  <c r="A24" i="2"/>
  <c r="B24" i="2"/>
  <c r="A25" i="2"/>
  <c r="B25" i="2"/>
  <c r="A26" i="2"/>
  <c r="B26" i="2"/>
  <c r="A27" i="2"/>
  <c r="B27" i="2"/>
  <c r="A28" i="2"/>
  <c r="B28" i="2"/>
  <c r="A29" i="2"/>
  <c r="B29" i="2"/>
  <c r="A30" i="2"/>
  <c r="B30" i="2"/>
  <c r="A31" i="2"/>
  <c r="B31" i="2"/>
  <c r="A32" i="2"/>
  <c r="B32" i="2"/>
  <c r="A33" i="2"/>
  <c r="B33" i="2"/>
  <c r="A34" i="2"/>
  <c r="B34" i="2"/>
  <c r="A35" i="2"/>
  <c r="B35" i="2"/>
  <c r="A36" i="2"/>
  <c r="B36" i="2"/>
  <c r="A37" i="2"/>
  <c r="B37" i="2"/>
  <c r="A38" i="2"/>
  <c r="B38" i="2"/>
  <c r="A39" i="2"/>
  <c r="B39" i="2"/>
  <c r="A40" i="2"/>
  <c r="B40" i="2"/>
  <c r="A41" i="2"/>
  <c r="B41" i="2"/>
  <c r="A42" i="2"/>
  <c r="B42" i="2"/>
  <c r="A43" i="2"/>
  <c r="B43" i="2"/>
  <c r="A44" i="2"/>
  <c r="B44" i="2"/>
  <c r="A45" i="2"/>
  <c r="B45" i="2"/>
  <c r="A46" i="2"/>
  <c r="B46" i="2"/>
  <c r="A47" i="2"/>
  <c r="B47" i="2"/>
  <c r="A48" i="2"/>
  <c r="B48" i="2"/>
  <c r="A49" i="2"/>
  <c r="B49" i="2"/>
  <c r="A50" i="2"/>
  <c r="B50" i="2"/>
  <c r="A51" i="2"/>
  <c r="B51" i="2"/>
  <c r="A52" i="2"/>
  <c r="B52" i="2"/>
  <c r="A53" i="2"/>
  <c r="B53" i="2"/>
  <c r="A54" i="2"/>
  <c r="B54" i="2"/>
  <c r="A55" i="2"/>
  <c r="B55" i="2"/>
  <c r="A56" i="2"/>
  <c r="B56" i="2"/>
  <c r="A57" i="2"/>
  <c r="B57" i="2"/>
  <c r="A58" i="2"/>
  <c r="B58" i="2"/>
  <c r="A59" i="2"/>
  <c r="B59" i="2"/>
  <c r="A60" i="2"/>
  <c r="B60" i="2"/>
  <c r="A61" i="2"/>
  <c r="B61" i="2"/>
  <c r="A62" i="2"/>
  <c r="B62" i="2"/>
  <c r="A63" i="2"/>
  <c r="B63" i="2"/>
  <c r="A64" i="2"/>
  <c r="B64" i="2"/>
  <c r="A65" i="2"/>
  <c r="B65" i="2"/>
  <c r="A66" i="2"/>
  <c r="B66" i="2"/>
  <c r="A67" i="2"/>
  <c r="B67" i="2"/>
  <c r="A68" i="2"/>
  <c r="B68" i="2"/>
  <c r="A69" i="2"/>
  <c r="B69" i="2"/>
  <c r="A70" i="2"/>
  <c r="B70" i="2"/>
  <c r="A71" i="2"/>
  <c r="B71" i="2"/>
  <c r="A72" i="2"/>
  <c r="B72" i="2"/>
  <c r="A73" i="2"/>
  <c r="B73" i="2"/>
  <c r="A74" i="2"/>
  <c r="B74" i="2"/>
  <c r="A75" i="2"/>
  <c r="B75" i="2"/>
  <c r="A76" i="2"/>
  <c r="B76" i="2"/>
  <c r="A77" i="2"/>
  <c r="B77" i="2"/>
  <c r="A78" i="2"/>
  <c r="B78" i="2"/>
  <c r="A79" i="2"/>
  <c r="B79" i="2"/>
  <c r="A80" i="2"/>
  <c r="B80" i="2"/>
  <c r="A81" i="2"/>
  <c r="B81" i="2"/>
  <c r="A82" i="2"/>
  <c r="B82" i="2"/>
  <c r="A83" i="2"/>
  <c r="B83" i="2"/>
  <c r="A84" i="2"/>
  <c r="B84" i="2"/>
  <c r="A85" i="2"/>
  <c r="B85" i="2"/>
  <c r="A86" i="2"/>
  <c r="B86" i="2"/>
  <c r="A87" i="2"/>
  <c r="B87" i="2"/>
  <c r="A88" i="2"/>
  <c r="B88" i="2"/>
  <c r="A89" i="2"/>
  <c r="B89" i="2"/>
  <c r="A90" i="2"/>
  <c r="B90" i="2"/>
  <c r="A91" i="2"/>
  <c r="B91" i="2"/>
  <c r="A92" i="2"/>
  <c r="B92" i="2"/>
  <c r="A93" i="2"/>
  <c r="B93" i="2"/>
  <c r="A94" i="2"/>
  <c r="B94" i="2"/>
  <c r="A95" i="2"/>
  <c r="B95" i="2"/>
  <c r="A96" i="2"/>
  <c r="B96" i="2"/>
  <c r="A97" i="2"/>
  <c r="B97" i="2"/>
  <c r="A98" i="2"/>
  <c r="B98" i="2"/>
  <c r="A99" i="2"/>
  <c r="B99" i="2"/>
  <c r="A100" i="2"/>
  <c r="B100" i="2"/>
  <c r="A101" i="2"/>
  <c r="B101" i="2"/>
  <c r="A102" i="2"/>
  <c r="B102" i="2"/>
  <c r="A103" i="2"/>
  <c r="B103" i="2"/>
  <c r="A104" i="2"/>
  <c r="B104" i="2"/>
  <c r="A105" i="2"/>
  <c r="B105" i="2"/>
  <c r="A106" i="2"/>
  <c r="B106" i="2"/>
  <c r="A107" i="2"/>
  <c r="B107" i="2"/>
  <c r="A108" i="2"/>
  <c r="B108" i="2"/>
  <c r="A109" i="2"/>
  <c r="B109" i="2"/>
  <c r="A110" i="2"/>
  <c r="B110" i="2"/>
  <c r="A111" i="2"/>
  <c r="B111" i="2"/>
  <c r="A112" i="2"/>
  <c r="B112" i="2"/>
  <c r="A113" i="2"/>
  <c r="B113" i="2"/>
  <c r="A114" i="2"/>
  <c r="B114" i="2"/>
  <c r="A115" i="2"/>
  <c r="B115" i="2"/>
  <c r="A116" i="2"/>
  <c r="B116" i="2"/>
  <c r="A117" i="2"/>
  <c r="B117" i="2"/>
  <c r="A118" i="2"/>
  <c r="B118" i="2"/>
  <c r="A119" i="2"/>
  <c r="B119" i="2"/>
  <c r="A120" i="2"/>
  <c r="B120" i="2"/>
  <c r="A121" i="2"/>
  <c r="B121" i="2"/>
  <c r="A122" i="2"/>
  <c r="B122" i="2"/>
  <c r="A123" i="2"/>
  <c r="B123" i="2"/>
  <c r="A124" i="2"/>
  <c r="B124" i="2"/>
  <c r="A125" i="2"/>
  <c r="B125" i="2"/>
  <c r="A126" i="2"/>
  <c r="B126" i="2"/>
  <c r="A127" i="2"/>
  <c r="B127" i="2"/>
  <c r="A128" i="2"/>
  <c r="B128" i="2"/>
  <c r="A129" i="2"/>
  <c r="B129" i="2"/>
  <c r="A130" i="2"/>
  <c r="B130" i="2"/>
  <c r="A131" i="2"/>
  <c r="B131" i="2"/>
  <c r="A132" i="2"/>
  <c r="B132" i="2"/>
  <c r="A133" i="2"/>
  <c r="B133" i="2"/>
  <c r="A134" i="2"/>
  <c r="B134" i="2"/>
  <c r="A135" i="2"/>
  <c r="B135" i="2"/>
  <c r="A136" i="2"/>
  <c r="B136" i="2"/>
  <c r="A137" i="2"/>
  <c r="B137" i="2"/>
  <c r="A138" i="2"/>
  <c r="B138" i="2"/>
  <c r="A139" i="2"/>
  <c r="B139" i="2"/>
  <c r="A140" i="2"/>
  <c r="B140" i="2"/>
  <c r="A141" i="2"/>
  <c r="B141" i="2"/>
  <c r="A142" i="2"/>
  <c r="B142" i="2"/>
  <c r="A143" i="2"/>
  <c r="B143" i="2"/>
  <c r="A144" i="2"/>
  <c r="B144" i="2"/>
  <c r="A145" i="2"/>
  <c r="B145" i="2"/>
  <c r="A146" i="2"/>
  <c r="B146" i="2"/>
  <c r="A147" i="2"/>
  <c r="B147" i="2"/>
  <c r="A148" i="2"/>
  <c r="B148" i="2"/>
  <c r="A149" i="2"/>
  <c r="B149" i="2"/>
  <c r="A150" i="2"/>
  <c r="B150" i="2"/>
  <c r="A151" i="2"/>
  <c r="B151" i="2"/>
  <c r="A152" i="2"/>
  <c r="B152" i="2"/>
  <c r="A153" i="2"/>
  <c r="B153" i="2"/>
  <c r="A154" i="2"/>
  <c r="B154" i="2"/>
  <c r="A155" i="2"/>
  <c r="B155" i="2"/>
  <c r="A156" i="2"/>
  <c r="B156" i="2"/>
  <c r="A157" i="2"/>
  <c r="B157" i="2"/>
  <c r="A158" i="2"/>
  <c r="B158" i="2"/>
  <c r="A159" i="2"/>
  <c r="B159" i="2"/>
  <c r="A160" i="2"/>
  <c r="B160" i="2"/>
  <c r="A161" i="2"/>
  <c r="B161" i="2"/>
  <c r="A162" i="2"/>
  <c r="B162" i="2"/>
  <c r="A163" i="2"/>
  <c r="B163" i="2"/>
  <c r="A164" i="2"/>
  <c r="B164" i="2"/>
  <c r="A165" i="2"/>
  <c r="B165" i="2"/>
  <c r="A166" i="2"/>
  <c r="B166" i="2"/>
  <c r="A167" i="2"/>
  <c r="B167" i="2"/>
  <c r="A168" i="2"/>
  <c r="B168" i="2"/>
  <c r="A169" i="2"/>
  <c r="B169" i="2"/>
  <c r="A170" i="2"/>
  <c r="B170" i="2"/>
  <c r="A171" i="2"/>
  <c r="B171" i="2"/>
  <c r="A172" i="2"/>
  <c r="B172" i="2"/>
  <c r="A173" i="2"/>
  <c r="B173" i="2"/>
  <c r="A174" i="2"/>
  <c r="B174" i="2"/>
  <c r="A175" i="2"/>
  <c r="B175" i="2"/>
  <c r="A176" i="2"/>
  <c r="B176" i="2"/>
  <c r="A177" i="2"/>
  <c r="B177" i="2"/>
  <c r="A178" i="2"/>
  <c r="B178" i="2"/>
  <c r="A179" i="2"/>
  <c r="B179" i="2"/>
  <c r="A180" i="2"/>
  <c r="B180" i="2"/>
  <c r="A181" i="2"/>
  <c r="B181" i="2"/>
  <c r="A182" i="2"/>
  <c r="B182" i="2"/>
  <c r="A183" i="2"/>
  <c r="B183" i="2"/>
  <c r="A184" i="2"/>
  <c r="B184" i="2"/>
  <c r="A185" i="2"/>
  <c r="B185" i="2"/>
  <c r="A186" i="2"/>
  <c r="B186" i="2"/>
  <c r="A187" i="2"/>
  <c r="B187" i="2"/>
  <c r="A188" i="2"/>
  <c r="B188" i="2"/>
  <c r="A189" i="2"/>
  <c r="B189" i="2"/>
  <c r="A190" i="2"/>
  <c r="B190" i="2"/>
  <c r="A191" i="2"/>
  <c r="B191" i="2"/>
  <c r="A192" i="2"/>
  <c r="B192" i="2"/>
  <c r="A193" i="2"/>
  <c r="B193" i="2"/>
  <c r="A194" i="2"/>
  <c r="B194" i="2"/>
  <c r="A195" i="2"/>
  <c r="B195" i="2"/>
  <c r="A196" i="2"/>
  <c r="B196" i="2"/>
  <c r="A197" i="2"/>
  <c r="B197" i="2"/>
  <c r="A198" i="2"/>
  <c r="B198" i="2"/>
  <c r="A199" i="2"/>
  <c r="B199" i="2"/>
  <c r="A200" i="2"/>
  <c r="B200" i="2"/>
  <c r="A201" i="2"/>
  <c r="B201" i="2"/>
  <c r="A202" i="2"/>
  <c r="B202" i="2"/>
  <c r="A203" i="2"/>
  <c r="B203" i="2"/>
  <c r="A204" i="2"/>
  <c r="B204" i="2"/>
  <c r="A205" i="2"/>
  <c r="B205" i="2"/>
  <c r="A206" i="2"/>
  <c r="B206" i="2"/>
  <c r="A207" i="2"/>
  <c r="B207" i="2"/>
  <c r="A208" i="2"/>
  <c r="B208" i="2"/>
  <c r="A209" i="2"/>
  <c r="B209" i="2"/>
  <c r="A210" i="2"/>
  <c r="B210" i="2"/>
  <c r="A211" i="2"/>
  <c r="B211" i="2"/>
  <c r="A212" i="2"/>
  <c r="B212" i="2"/>
  <c r="A213" i="2"/>
  <c r="B213" i="2"/>
  <c r="A214" i="2"/>
  <c r="B214" i="2"/>
  <c r="A215" i="2"/>
  <c r="B215" i="2"/>
  <c r="A216" i="2"/>
  <c r="B216" i="2"/>
  <c r="A217" i="2"/>
  <c r="B217" i="2"/>
  <c r="A218" i="2"/>
  <c r="B218" i="2"/>
  <c r="A219" i="2"/>
  <c r="B219" i="2"/>
  <c r="A220" i="2"/>
  <c r="B220" i="2"/>
  <c r="A221" i="2"/>
  <c r="B221" i="2"/>
  <c r="A222" i="2"/>
  <c r="B222" i="2"/>
  <c r="A223" i="2"/>
  <c r="B223" i="2"/>
  <c r="A224" i="2"/>
  <c r="B224" i="2"/>
  <c r="A225" i="2"/>
  <c r="B225" i="2"/>
  <c r="A226" i="2"/>
  <c r="B226" i="2"/>
  <c r="A227" i="2"/>
  <c r="B227" i="2"/>
  <c r="A228" i="2"/>
  <c r="B228" i="2"/>
  <c r="A229" i="2"/>
  <c r="B229" i="2"/>
  <c r="A230" i="2"/>
  <c r="B230" i="2"/>
  <c r="A231" i="2"/>
  <c r="B231" i="2"/>
  <c r="A232" i="2"/>
  <c r="B232" i="2"/>
  <c r="A233" i="2"/>
  <c r="B233" i="2"/>
  <c r="A234" i="2"/>
  <c r="B234" i="2"/>
  <c r="A235" i="2"/>
  <c r="B235" i="2"/>
  <c r="A236" i="2"/>
  <c r="B236" i="2"/>
  <c r="A237" i="2"/>
  <c r="B237" i="2"/>
  <c r="A238" i="2"/>
  <c r="B238" i="2"/>
  <c r="A239" i="2"/>
  <c r="B239" i="2"/>
  <c r="A240" i="2"/>
  <c r="B240" i="2"/>
  <c r="A241" i="2"/>
  <c r="B241" i="2"/>
  <c r="A242" i="2"/>
  <c r="B242" i="2"/>
  <c r="A243" i="2"/>
  <c r="B243" i="2"/>
  <c r="A244" i="2"/>
  <c r="B244" i="2"/>
  <c r="A245" i="2"/>
  <c r="B245" i="2"/>
  <c r="A246" i="2"/>
  <c r="B246" i="2"/>
  <c r="A247" i="2"/>
  <c r="B247" i="2"/>
  <c r="A248" i="2"/>
  <c r="B248" i="2"/>
  <c r="A249" i="2"/>
  <c r="B249" i="2"/>
  <c r="A250" i="2"/>
  <c r="B250" i="2"/>
  <c r="A251" i="2"/>
  <c r="B251" i="2"/>
  <c r="A252" i="2"/>
  <c r="B252" i="2"/>
  <c r="A253" i="2"/>
  <c r="B253" i="2"/>
  <c r="A254" i="2"/>
  <c r="B254" i="2"/>
  <c r="A255" i="2"/>
  <c r="B255" i="2"/>
  <c r="A256" i="2"/>
  <c r="B256" i="2"/>
  <c r="A257" i="2"/>
  <c r="B257" i="2"/>
  <c r="A258" i="2"/>
  <c r="B258" i="2"/>
  <c r="A259" i="2"/>
  <c r="B259" i="2"/>
  <c r="A260" i="2"/>
  <c r="B260" i="2"/>
  <c r="A261" i="2"/>
  <c r="B261" i="2"/>
  <c r="A262" i="2"/>
  <c r="B262" i="2"/>
  <c r="A263" i="2"/>
  <c r="B263" i="2"/>
  <c r="A264" i="2"/>
  <c r="B264" i="2"/>
  <c r="A265" i="2"/>
  <c r="B265" i="2"/>
  <c r="A266" i="2"/>
  <c r="B266" i="2"/>
  <c r="A267" i="2"/>
  <c r="B267" i="2"/>
  <c r="A268" i="2"/>
  <c r="B268" i="2"/>
  <c r="A269" i="2"/>
  <c r="B269" i="2"/>
  <c r="A270" i="2"/>
  <c r="B270" i="2"/>
  <c r="A271" i="2"/>
  <c r="B271" i="2"/>
  <c r="A272" i="2"/>
  <c r="B272" i="2"/>
  <c r="A273" i="2"/>
  <c r="B273" i="2"/>
  <c r="A274" i="2"/>
  <c r="B274" i="2"/>
  <c r="A275" i="2"/>
  <c r="B275" i="2"/>
  <c r="A276" i="2"/>
  <c r="B276" i="2"/>
  <c r="A277" i="2"/>
  <c r="B277" i="2"/>
  <c r="A278" i="2"/>
  <c r="B278" i="2"/>
  <c r="A279" i="2"/>
  <c r="B279" i="2"/>
  <c r="A280" i="2"/>
  <c r="B280" i="2"/>
  <c r="A281" i="2"/>
  <c r="B281" i="2"/>
  <c r="A282" i="2"/>
  <c r="B282" i="2"/>
  <c r="A283" i="2"/>
  <c r="B283" i="2"/>
  <c r="A284" i="2"/>
  <c r="B284" i="2"/>
  <c r="A285" i="2"/>
  <c r="B285" i="2"/>
  <c r="A286" i="2"/>
  <c r="B286" i="2"/>
  <c r="A287" i="2"/>
  <c r="B287" i="2"/>
  <c r="A288" i="2"/>
  <c r="B288" i="2"/>
  <c r="A289" i="2"/>
  <c r="B289" i="2"/>
  <c r="A290" i="2"/>
  <c r="B290" i="2"/>
  <c r="A291" i="2"/>
  <c r="B291" i="2"/>
  <c r="A292" i="2"/>
  <c r="B292" i="2"/>
  <c r="A293" i="2"/>
  <c r="B293" i="2"/>
  <c r="A294" i="2"/>
  <c r="B294" i="2"/>
  <c r="A295" i="2"/>
  <c r="B295" i="2"/>
  <c r="A296" i="2"/>
  <c r="B296" i="2"/>
  <c r="A297" i="2"/>
  <c r="B297" i="2"/>
  <c r="A298" i="2"/>
  <c r="B298" i="2"/>
  <c r="A299" i="2"/>
  <c r="B299" i="2"/>
  <c r="A300" i="2"/>
  <c r="B300" i="2"/>
  <c r="A301" i="2"/>
  <c r="B301" i="2"/>
  <c r="A302" i="2"/>
  <c r="B302" i="2"/>
  <c r="A303" i="2"/>
  <c r="B303" i="2"/>
  <c r="A304" i="2"/>
  <c r="B304" i="2"/>
  <c r="A305" i="2"/>
  <c r="B305" i="2"/>
  <c r="A306" i="2"/>
  <c r="B306" i="2"/>
  <c r="A307" i="2"/>
  <c r="B307" i="2"/>
  <c r="A308" i="2"/>
  <c r="B308" i="2"/>
  <c r="A309" i="2"/>
  <c r="B309" i="2"/>
  <c r="A310" i="2"/>
  <c r="B310" i="2"/>
  <c r="A311" i="2"/>
  <c r="B311" i="2"/>
  <c r="A312" i="2"/>
  <c r="B312" i="2"/>
  <c r="A313" i="2"/>
  <c r="B313" i="2"/>
  <c r="A314" i="2"/>
  <c r="B314" i="2"/>
  <c r="A315" i="2"/>
  <c r="B315" i="2"/>
  <c r="A316" i="2"/>
  <c r="B316" i="2"/>
  <c r="A317" i="2"/>
  <c r="B317" i="2"/>
  <c r="A318" i="2"/>
  <c r="B318" i="2"/>
  <c r="A319" i="2"/>
  <c r="B319" i="2"/>
  <c r="A320" i="2"/>
  <c r="B320" i="2"/>
  <c r="A321" i="2"/>
  <c r="B321" i="2"/>
  <c r="A322" i="2"/>
  <c r="B322" i="2"/>
  <c r="A323" i="2"/>
  <c r="B323" i="2"/>
  <c r="A324" i="2"/>
  <c r="B324" i="2"/>
  <c r="A325" i="2"/>
  <c r="B325" i="2"/>
  <c r="A326" i="2"/>
  <c r="B326" i="2"/>
  <c r="A327" i="2"/>
  <c r="B327" i="2"/>
  <c r="A328" i="2"/>
  <c r="B328" i="2"/>
  <c r="A329" i="2"/>
  <c r="B329" i="2"/>
  <c r="A330" i="2"/>
  <c r="B330" i="2"/>
  <c r="A331" i="2"/>
  <c r="B331" i="2"/>
  <c r="A332" i="2"/>
  <c r="B332" i="2"/>
  <c r="A333" i="2"/>
  <c r="B333" i="2"/>
  <c r="A334" i="2"/>
  <c r="B334" i="2"/>
  <c r="A335" i="2"/>
  <c r="B335" i="2"/>
  <c r="A336" i="2"/>
  <c r="B336" i="2"/>
  <c r="A337" i="2"/>
  <c r="B337" i="2"/>
  <c r="A338" i="2"/>
  <c r="B338" i="2"/>
  <c r="A339" i="2"/>
  <c r="B339" i="2"/>
  <c r="A340" i="2"/>
  <c r="B340" i="2"/>
  <c r="A341" i="2"/>
  <c r="B341" i="2"/>
  <c r="A342" i="2"/>
  <c r="B342" i="2"/>
  <c r="A343" i="2"/>
  <c r="B343" i="2"/>
  <c r="A344" i="2"/>
  <c r="B344" i="2"/>
  <c r="A345" i="2"/>
  <c r="B345" i="2"/>
  <c r="A346" i="2"/>
  <c r="B346" i="2"/>
  <c r="A347" i="2"/>
  <c r="B347" i="2"/>
  <c r="A348" i="2"/>
  <c r="B348" i="2"/>
  <c r="A349" i="2"/>
  <c r="B349" i="2"/>
  <c r="A350" i="2"/>
  <c r="B350" i="2"/>
  <c r="A351" i="2"/>
  <c r="B351" i="2"/>
  <c r="A352" i="2"/>
  <c r="B352" i="2"/>
  <c r="A353" i="2"/>
  <c r="B353" i="2"/>
  <c r="A354" i="2"/>
  <c r="B354" i="2"/>
  <c r="A355" i="2"/>
  <c r="B355" i="2"/>
  <c r="A356" i="2"/>
  <c r="B356" i="2"/>
  <c r="A357" i="2"/>
  <c r="B357" i="2"/>
  <c r="A358" i="2"/>
  <c r="B358" i="2"/>
  <c r="A359" i="2"/>
  <c r="B359" i="2"/>
  <c r="A360" i="2"/>
  <c r="B360" i="2"/>
  <c r="A361" i="2"/>
  <c r="B361" i="2"/>
  <c r="A362" i="2"/>
  <c r="B362" i="2"/>
  <c r="A363" i="2"/>
  <c r="B363" i="2"/>
  <c r="A364" i="2"/>
  <c r="B364" i="2"/>
  <c r="A365" i="2"/>
  <c r="B365" i="2"/>
  <c r="A366" i="2"/>
  <c r="B366" i="2"/>
  <c r="A367" i="2"/>
  <c r="B367" i="2"/>
  <c r="A368" i="2"/>
  <c r="B368" i="2"/>
  <c r="A369" i="2"/>
  <c r="B369" i="2"/>
  <c r="A370" i="2"/>
  <c r="B370" i="2"/>
  <c r="A371" i="2"/>
  <c r="B371" i="2"/>
  <c r="A372" i="2"/>
  <c r="B372" i="2"/>
  <c r="A373" i="2"/>
  <c r="B373" i="2"/>
  <c r="A374" i="2"/>
  <c r="B374" i="2"/>
  <c r="A375" i="2"/>
  <c r="B375" i="2"/>
  <c r="A376" i="2"/>
  <c r="B376" i="2"/>
  <c r="A377" i="2"/>
  <c r="B377" i="2"/>
  <c r="A378" i="2"/>
  <c r="B378" i="2"/>
  <c r="A379" i="2"/>
  <c r="B379" i="2"/>
  <c r="A380" i="2"/>
  <c r="B380" i="2"/>
  <c r="A381" i="2"/>
  <c r="B381" i="2"/>
  <c r="A382" i="2"/>
  <c r="B382" i="2"/>
  <c r="A383" i="2"/>
  <c r="B383" i="2"/>
  <c r="A384" i="2"/>
  <c r="B384" i="2"/>
  <c r="A385" i="2"/>
  <c r="B385" i="2"/>
  <c r="A386" i="2"/>
  <c r="B386" i="2"/>
  <c r="A387" i="2"/>
  <c r="B387" i="2"/>
  <c r="A388" i="2"/>
  <c r="B388" i="2"/>
  <c r="A389" i="2"/>
  <c r="B389" i="2"/>
  <c r="A390" i="2"/>
  <c r="B390" i="2"/>
  <c r="A391" i="2"/>
  <c r="B391" i="2"/>
  <c r="A392" i="2"/>
  <c r="B392" i="2"/>
  <c r="A393" i="2"/>
  <c r="B393" i="2"/>
  <c r="A394" i="2"/>
  <c r="B394" i="2"/>
  <c r="A395" i="2"/>
  <c r="B395" i="2"/>
  <c r="A396" i="2"/>
  <c r="B396" i="2"/>
  <c r="A397" i="2"/>
  <c r="B397" i="2"/>
  <c r="A398" i="2"/>
  <c r="B398" i="2"/>
  <c r="A399" i="2"/>
  <c r="B399" i="2"/>
  <c r="A400" i="2"/>
  <c r="B400" i="2"/>
  <c r="A401" i="2"/>
  <c r="B401" i="2"/>
  <c r="A402" i="2"/>
  <c r="B402" i="2"/>
  <c r="A403" i="2"/>
  <c r="B403" i="2"/>
  <c r="A404" i="2"/>
  <c r="B404" i="2"/>
  <c r="A405" i="2"/>
  <c r="B405" i="2"/>
  <c r="A406" i="2"/>
  <c r="B406" i="2"/>
  <c r="A407" i="2"/>
  <c r="B407" i="2"/>
  <c r="A408" i="2"/>
  <c r="B408" i="2"/>
  <c r="A409" i="2"/>
  <c r="B409" i="2"/>
  <c r="A410" i="2"/>
  <c r="B410" i="2"/>
  <c r="A411" i="2"/>
  <c r="B411" i="2"/>
  <c r="A412" i="2"/>
  <c r="B412" i="2"/>
  <c r="A413" i="2"/>
  <c r="B413" i="2"/>
  <c r="A414" i="2"/>
  <c r="B414" i="2"/>
  <c r="A415" i="2"/>
  <c r="B415" i="2"/>
  <c r="A416" i="2"/>
  <c r="B416" i="2"/>
  <c r="A417" i="2"/>
  <c r="B417" i="2"/>
  <c r="A418" i="2"/>
  <c r="B418" i="2"/>
  <c r="A419" i="2"/>
  <c r="B419" i="2"/>
  <c r="A420" i="2"/>
  <c r="B420" i="2"/>
  <c r="A421" i="2"/>
  <c r="B421" i="2"/>
  <c r="A422" i="2"/>
  <c r="B422" i="2"/>
  <c r="A423" i="2"/>
  <c r="B423" i="2"/>
  <c r="A424" i="2"/>
  <c r="B424" i="2"/>
  <c r="A425" i="2"/>
  <c r="B425" i="2"/>
  <c r="A426" i="2"/>
  <c r="B426" i="2"/>
  <c r="A427" i="2"/>
  <c r="B427" i="2"/>
  <c r="A428" i="2"/>
  <c r="B428" i="2"/>
  <c r="A429" i="2"/>
  <c r="B429" i="2"/>
  <c r="A430" i="2"/>
  <c r="B430" i="2"/>
  <c r="A431" i="2"/>
  <c r="B431" i="2"/>
  <c r="A432" i="2"/>
  <c r="B432" i="2"/>
  <c r="A433" i="2"/>
  <c r="B433" i="2"/>
  <c r="A434" i="2"/>
  <c r="B434" i="2"/>
  <c r="A435" i="2"/>
  <c r="B435" i="2"/>
  <c r="A436" i="2"/>
  <c r="B436" i="2"/>
  <c r="A437" i="2"/>
  <c r="B437" i="2"/>
  <c r="A438" i="2"/>
  <c r="B438" i="2"/>
  <c r="A439" i="2"/>
  <c r="B439" i="2"/>
  <c r="A440" i="2"/>
  <c r="B440" i="2"/>
  <c r="A441" i="2"/>
  <c r="B441" i="2"/>
  <c r="A442" i="2"/>
  <c r="B442" i="2"/>
  <c r="A443" i="2"/>
  <c r="B443" i="2"/>
  <c r="A444" i="2"/>
  <c r="B444" i="2"/>
  <c r="A445" i="2"/>
  <c r="B445" i="2"/>
  <c r="A446" i="2"/>
  <c r="B446" i="2"/>
  <c r="A447" i="2"/>
  <c r="B447" i="2"/>
  <c r="A448" i="2"/>
  <c r="B448" i="2"/>
  <c r="A449" i="2"/>
  <c r="B449" i="2"/>
  <c r="A450" i="2"/>
  <c r="B450" i="2"/>
  <c r="A451" i="2"/>
  <c r="B451" i="2"/>
  <c r="A452" i="2"/>
  <c r="B452" i="2"/>
  <c r="A453" i="2"/>
  <c r="B453" i="2"/>
  <c r="A454" i="2"/>
  <c r="B454" i="2"/>
  <c r="A455" i="2"/>
  <c r="B455" i="2"/>
  <c r="A456" i="2"/>
  <c r="B456" i="2"/>
  <c r="A457" i="2"/>
  <c r="B457" i="2"/>
  <c r="A458" i="2"/>
  <c r="B458" i="2"/>
  <c r="A459" i="2"/>
  <c r="B459" i="2"/>
  <c r="A460" i="2"/>
  <c r="B460" i="2"/>
  <c r="A461" i="2"/>
  <c r="B461" i="2"/>
  <c r="A462" i="2"/>
  <c r="B462" i="2"/>
  <c r="A463" i="2"/>
  <c r="B463" i="2"/>
  <c r="A464" i="2"/>
  <c r="B464" i="2"/>
  <c r="A465" i="2"/>
  <c r="B465" i="2"/>
  <c r="A466" i="2"/>
  <c r="B466" i="2"/>
  <c r="A467" i="2"/>
  <c r="B467" i="2"/>
  <c r="A468" i="2"/>
  <c r="B468" i="2"/>
  <c r="A469" i="2"/>
  <c r="B469" i="2"/>
  <c r="A470" i="2"/>
  <c r="B470" i="2"/>
  <c r="A471" i="2"/>
  <c r="B471" i="2"/>
  <c r="A472" i="2"/>
  <c r="B472" i="2"/>
  <c r="A473" i="2"/>
  <c r="B473" i="2"/>
  <c r="A474" i="2"/>
  <c r="B474" i="2"/>
  <c r="A475" i="2"/>
  <c r="B475" i="2"/>
  <c r="A476" i="2"/>
  <c r="B476" i="2"/>
  <c r="A477" i="2"/>
  <c r="B477" i="2"/>
  <c r="A478" i="2"/>
  <c r="B478" i="2"/>
  <c r="A479" i="2"/>
  <c r="B479" i="2"/>
  <c r="A480" i="2"/>
  <c r="B480" i="2"/>
  <c r="A481" i="2"/>
  <c r="B481" i="2"/>
  <c r="A482" i="2"/>
  <c r="B482" i="2"/>
  <c r="A483" i="2"/>
  <c r="B483" i="2"/>
  <c r="A484" i="2"/>
  <c r="B484" i="2"/>
  <c r="A485" i="2"/>
  <c r="B485" i="2"/>
  <c r="A486" i="2"/>
  <c r="B486" i="2"/>
  <c r="A487" i="2"/>
  <c r="B487" i="2"/>
  <c r="A488" i="2"/>
  <c r="B488" i="2"/>
  <c r="A489" i="2"/>
  <c r="B489" i="2"/>
  <c r="A490" i="2"/>
  <c r="B490" i="2"/>
  <c r="A491" i="2"/>
  <c r="B491" i="2"/>
  <c r="A492" i="2"/>
  <c r="B492" i="2"/>
  <c r="A493" i="2"/>
  <c r="B493" i="2"/>
  <c r="A494" i="2"/>
  <c r="B494" i="2"/>
  <c r="A495" i="2"/>
  <c r="B495" i="2"/>
  <c r="A496" i="2"/>
  <c r="B496" i="2"/>
  <c r="A497" i="2"/>
  <c r="B497" i="2"/>
  <c r="A498" i="2"/>
  <c r="B498" i="2"/>
  <c r="A499" i="2"/>
  <c r="B499" i="2"/>
  <c r="A500" i="2"/>
  <c r="B500" i="2"/>
  <c r="A501" i="2"/>
  <c r="B501" i="2"/>
  <c r="A502" i="2"/>
  <c r="B502" i="2"/>
  <c r="A503" i="2"/>
  <c r="B503" i="2"/>
  <c r="A504" i="2"/>
  <c r="B504" i="2"/>
  <c r="A505" i="2"/>
  <c r="B505" i="2"/>
  <c r="A506" i="2"/>
  <c r="B506" i="2"/>
  <c r="A507" i="2"/>
  <c r="B507" i="2"/>
  <c r="A508" i="2"/>
  <c r="B508" i="2"/>
  <c r="A509" i="2"/>
  <c r="B509" i="2"/>
  <c r="A510" i="2"/>
  <c r="B510" i="2"/>
  <c r="A511" i="2"/>
  <c r="B511" i="2"/>
  <c r="A512" i="2"/>
  <c r="B512" i="2"/>
  <c r="A513" i="2"/>
  <c r="B513" i="2"/>
  <c r="A514" i="2"/>
  <c r="B514" i="2"/>
  <c r="A515" i="2"/>
  <c r="B515" i="2"/>
  <c r="A516" i="2"/>
  <c r="B516" i="2"/>
  <c r="A517" i="2"/>
  <c r="B517" i="2"/>
  <c r="A518" i="2"/>
  <c r="B518" i="2"/>
  <c r="A519" i="2"/>
  <c r="B519" i="2"/>
  <c r="A520" i="2"/>
  <c r="B520" i="2"/>
  <c r="A521" i="2"/>
  <c r="B521" i="2"/>
  <c r="A522" i="2"/>
  <c r="B522" i="2"/>
  <c r="A523" i="2"/>
  <c r="B523" i="2"/>
  <c r="A524" i="2"/>
  <c r="B524" i="2"/>
  <c r="A525" i="2"/>
  <c r="B525" i="2"/>
  <c r="A526" i="2"/>
  <c r="B526" i="2"/>
  <c r="A527" i="2"/>
  <c r="B527" i="2"/>
  <c r="A528" i="2"/>
  <c r="B528" i="2"/>
  <c r="A529" i="2"/>
  <c r="B529" i="2"/>
  <c r="A530" i="2"/>
  <c r="B530" i="2"/>
  <c r="A531" i="2"/>
  <c r="B531" i="2"/>
  <c r="A532" i="2"/>
  <c r="B532" i="2"/>
  <c r="A533" i="2"/>
  <c r="B533" i="2"/>
  <c r="A534" i="2"/>
  <c r="B534" i="2"/>
  <c r="A535" i="2"/>
  <c r="B535" i="2"/>
  <c r="A536" i="2"/>
  <c r="B536" i="2"/>
  <c r="A537" i="2"/>
  <c r="B537" i="2"/>
  <c r="A538" i="2"/>
  <c r="B538" i="2"/>
  <c r="A539" i="2"/>
  <c r="B539" i="2"/>
  <c r="A540" i="2"/>
  <c r="B540" i="2"/>
  <c r="A541" i="2"/>
  <c r="B541" i="2"/>
  <c r="A542" i="2"/>
  <c r="B542" i="2"/>
  <c r="A543" i="2"/>
  <c r="B543" i="2"/>
  <c r="A544" i="2"/>
  <c r="B544" i="2"/>
  <c r="A545" i="2"/>
  <c r="B545" i="2"/>
  <c r="A546" i="2"/>
  <c r="B546" i="2"/>
  <c r="A547" i="2"/>
  <c r="B547" i="2"/>
  <c r="A548" i="2"/>
  <c r="B548" i="2"/>
  <c r="A549" i="2"/>
  <c r="B549" i="2"/>
  <c r="A550" i="2"/>
  <c r="B550" i="2"/>
  <c r="A551" i="2"/>
  <c r="B551" i="2"/>
  <c r="A552" i="2"/>
  <c r="B552" i="2"/>
  <c r="A553" i="2"/>
  <c r="B553" i="2"/>
  <c r="A554" i="2"/>
  <c r="B554" i="2"/>
  <c r="A555" i="2"/>
  <c r="B555" i="2"/>
  <c r="A556" i="2"/>
  <c r="B556" i="2"/>
  <c r="A557" i="2"/>
  <c r="B557" i="2"/>
  <c r="A558" i="2"/>
  <c r="B558" i="2"/>
  <c r="A559" i="2"/>
  <c r="B559" i="2"/>
  <c r="A560" i="2"/>
  <c r="B560" i="2"/>
  <c r="A561" i="2"/>
  <c r="B561" i="2"/>
  <c r="A562" i="2"/>
  <c r="B562" i="2"/>
  <c r="A563" i="2"/>
  <c r="B563" i="2"/>
  <c r="A564" i="2"/>
  <c r="B564" i="2"/>
  <c r="A565" i="2"/>
  <c r="B565" i="2"/>
  <c r="A566" i="2"/>
  <c r="B566" i="2"/>
  <c r="A567" i="2"/>
  <c r="B567" i="2"/>
  <c r="A568" i="2"/>
  <c r="B568" i="2"/>
  <c r="A569" i="2"/>
  <c r="B569" i="2"/>
  <c r="A570" i="2"/>
  <c r="B570" i="2"/>
  <c r="A571" i="2"/>
  <c r="B571" i="2"/>
  <c r="A572" i="2"/>
  <c r="B572" i="2"/>
  <c r="A573" i="2"/>
  <c r="B573" i="2"/>
  <c r="A574" i="2"/>
  <c r="B574" i="2"/>
  <c r="A575" i="2"/>
  <c r="B575" i="2"/>
  <c r="A576" i="2"/>
  <c r="B576" i="2"/>
  <c r="A577" i="2"/>
  <c r="B577" i="2"/>
  <c r="A578" i="2"/>
  <c r="B578" i="2"/>
  <c r="A579" i="2"/>
  <c r="B579" i="2"/>
  <c r="A580" i="2"/>
  <c r="B580" i="2"/>
  <c r="A581" i="2"/>
  <c r="B581" i="2"/>
  <c r="A582" i="2"/>
  <c r="B582" i="2"/>
  <c r="A583" i="2"/>
  <c r="B583" i="2"/>
  <c r="A584" i="2"/>
  <c r="B584" i="2"/>
  <c r="A585" i="2"/>
  <c r="B585" i="2"/>
  <c r="A586" i="2"/>
  <c r="B586" i="2"/>
  <c r="A587" i="2"/>
  <c r="B587" i="2"/>
  <c r="A588" i="2"/>
  <c r="B588" i="2"/>
  <c r="A589" i="2"/>
  <c r="B589" i="2"/>
  <c r="A590" i="2"/>
  <c r="B590" i="2"/>
  <c r="A591" i="2"/>
  <c r="B591" i="2"/>
  <c r="A592" i="2"/>
  <c r="B592" i="2"/>
  <c r="A593" i="2"/>
  <c r="B593" i="2"/>
  <c r="A594" i="2"/>
  <c r="B594" i="2"/>
  <c r="A595" i="2"/>
  <c r="B595" i="2"/>
  <c r="A596" i="2"/>
  <c r="B596" i="2"/>
  <c r="A597" i="2"/>
  <c r="B597" i="2"/>
  <c r="A598" i="2"/>
  <c r="B598" i="2"/>
  <c r="A599" i="2"/>
  <c r="B599" i="2"/>
  <c r="A600" i="2"/>
  <c r="B600" i="2"/>
  <c r="A601" i="2"/>
  <c r="B601" i="2"/>
  <c r="A602" i="2"/>
  <c r="B602" i="2"/>
  <c r="A603" i="2"/>
  <c r="B603" i="2"/>
  <c r="A604" i="2"/>
  <c r="B604" i="2"/>
  <c r="A605" i="2"/>
  <c r="B605" i="2"/>
  <c r="A606" i="2"/>
  <c r="B606" i="2"/>
  <c r="A607" i="2"/>
  <c r="B607" i="2"/>
  <c r="A608" i="2"/>
  <c r="B608" i="2"/>
  <c r="A609" i="2"/>
  <c r="B609" i="2"/>
  <c r="A610" i="2"/>
  <c r="B610" i="2"/>
  <c r="A611" i="2"/>
  <c r="B611" i="2"/>
  <c r="A612" i="2"/>
  <c r="B612" i="2"/>
  <c r="A613" i="2"/>
  <c r="B613" i="2"/>
  <c r="A614" i="2"/>
  <c r="B614" i="2"/>
  <c r="A615" i="2"/>
  <c r="B615" i="2"/>
  <c r="A616" i="2"/>
  <c r="B616" i="2"/>
  <c r="A617" i="2"/>
  <c r="B617" i="2"/>
  <c r="A618" i="2"/>
  <c r="B618" i="2"/>
  <c r="A619" i="2"/>
  <c r="B619" i="2"/>
  <c r="A620" i="2"/>
  <c r="B620" i="2"/>
  <c r="A621" i="2"/>
  <c r="B621" i="2"/>
  <c r="A622" i="2"/>
  <c r="B622" i="2"/>
  <c r="A623" i="2"/>
  <c r="B623" i="2"/>
  <c r="A624" i="2"/>
  <c r="B624" i="2"/>
  <c r="A625" i="2"/>
  <c r="B625" i="2"/>
  <c r="A626" i="2"/>
  <c r="B626" i="2"/>
  <c r="A627" i="2"/>
  <c r="B627" i="2"/>
  <c r="A628" i="2"/>
  <c r="B628" i="2"/>
  <c r="A629" i="2"/>
  <c r="B629" i="2"/>
  <c r="A630" i="2"/>
  <c r="B630" i="2"/>
  <c r="A631" i="2"/>
  <c r="B631" i="2"/>
  <c r="A632" i="2"/>
  <c r="B632" i="2"/>
  <c r="A633" i="2"/>
  <c r="B633" i="2"/>
  <c r="A634" i="2"/>
  <c r="B634" i="2"/>
  <c r="A635" i="2"/>
  <c r="B635" i="2"/>
  <c r="A636" i="2"/>
  <c r="B636" i="2"/>
  <c r="A637" i="2"/>
  <c r="B637" i="2"/>
  <c r="A638" i="2"/>
  <c r="B638" i="2"/>
  <c r="A639" i="2"/>
  <c r="B639" i="2"/>
  <c r="A640" i="2"/>
  <c r="B640" i="2"/>
  <c r="A641" i="2"/>
  <c r="B641" i="2"/>
  <c r="A642" i="2"/>
  <c r="B642" i="2"/>
  <c r="A643" i="2"/>
  <c r="B643" i="2"/>
  <c r="A644" i="2"/>
  <c r="B644" i="2"/>
  <c r="A645" i="2"/>
  <c r="B645" i="2"/>
  <c r="A646" i="2"/>
  <c r="B646" i="2"/>
  <c r="A647" i="2"/>
  <c r="B647" i="2"/>
  <c r="A648" i="2"/>
  <c r="B648" i="2"/>
  <c r="A649" i="2"/>
  <c r="B649" i="2"/>
  <c r="A650" i="2"/>
  <c r="B650" i="2"/>
  <c r="A651" i="2"/>
  <c r="B651" i="2"/>
  <c r="A652" i="2"/>
  <c r="B652" i="2"/>
  <c r="A653" i="2"/>
  <c r="B653" i="2"/>
  <c r="A654" i="2"/>
  <c r="B654" i="2"/>
  <c r="A655" i="2"/>
  <c r="B655" i="2"/>
  <c r="A656" i="2"/>
  <c r="B656" i="2"/>
  <c r="A657" i="2"/>
  <c r="B657" i="2"/>
  <c r="A658" i="2"/>
  <c r="B658" i="2"/>
  <c r="A659" i="2"/>
  <c r="B659" i="2"/>
  <c r="A660" i="2"/>
  <c r="B660" i="2"/>
  <c r="A661" i="2"/>
  <c r="B661" i="2"/>
  <c r="A662" i="2"/>
  <c r="B662" i="2"/>
  <c r="A663" i="2"/>
  <c r="B663" i="2"/>
  <c r="A664" i="2"/>
  <c r="B664" i="2"/>
  <c r="A665" i="2"/>
  <c r="B665" i="2"/>
  <c r="A666" i="2"/>
  <c r="B666" i="2"/>
  <c r="A667" i="2"/>
  <c r="B667" i="2"/>
  <c r="A668" i="2"/>
  <c r="B668" i="2"/>
  <c r="A669" i="2"/>
  <c r="B669" i="2"/>
  <c r="A670" i="2"/>
  <c r="B670" i="2"/>
  <c r="A671" i="2"/>
  <c r="B671" i="2"/>
  <c r="A672" i="2"/>
  <c r="B672" i="2"/>
  <c r="A673" i="2"/>
  <c r="B673" i="2"/>
  <c r="A674" i="2"/>
  <c r="B674" i="2"/>
  <c r="A675" i="2"/>
  <c r="B675" i="2"/>
  <c r="A676" i="2"/>
  <c r="B676" i="2"/>
  <c r="A677" i="2"/>
  <c r="B677" i="2"/>
  <c r="A678" i="2"/>
  <c r="B678" i="2"/>
  <c r="A679" i="2"/>
  <c r="B679" i="2"/>
  <c r="A680" i="2"/>
  <c r="B680" i="2"/>
  <c r="A681" i="2"/>
  <c r="B681" i="2"/>
  <c r="A682" i="2"/>
  <c r="B682" i="2"/>
  <c r="A683" i="2"/>
  <c r="B683" i="2"/>
  <c r="A684" i="2"/>
  <c r="B684" i="2"/>
  <c r="A685" i="2"/>
  <c r="B685" i="2"/>
  <c r="A686" i="2"/>
  <c r="B686" i="2"/>
  <c r="A687" i="2"/>
  <c r="B687" i="2"/>
  <c r="A688" i="2"/>
  <c r="B688" i="2"/>
  <c r="A689" i="2"/>
  <c r="B689" i="2"/>
  <c r="A690" i="2"/>
  <c r="B690" i="2"/>
  <c r="A691" i="2"/>
  <c r="B691" i="2"/>
  <c r="A692" i="2"/>
  <c r="B692" i="2"/>
  <c r="A693" i="2"/>
  <c r="B693" i="2"/>
  <c r="A694" i="2"/>
  <c r="B694" i="2"/>
  <c r="A695" i="2"/>
  <c r="B695" i="2"/>
  <c r="A696" i="2"/>
  <c r="B696" i="2"/>
  <c r="A697" i="2"/>
  <c r="B697" i="2"/>
  <c r="A698" i="2"/>
  <c r="B698" i="2"/>
  <c r="A699" i="2"/>
  <c r="B699" i="2"/>
  <c r="A700" i="2"/>
  <c r="B700" i="2"/>
  <c r="A701" i="2"/>
  <c r="B701" i="2"/>
  <c r="A702" i="2"/>
  <c r="B702" i="2"/>
  <c r="A703" i="2"/>
  <c r="B703" i="2"/>
  <c r="A704" i="2"/>
  <c r="B704" i="2"/>
  <c r="A705" i="2"/>
  <c r="B705" i="2"/>
  <c r="A706" i="2"/>
  <c r="B706" i="2"/>
  <c r="A707" i="2"/>
  <c r="B707" i="2"/>
  <c r="A708" i="2"/>
  <c r="B708" i="2"/>
  <c r="A709" i="2"/>
  <c r="B709" i="2"/>
  <c r="A710" i="2"/>
  <c r="B710" i="2"/>
  <c r="A711" i="2"/>
  <c r="B711" i="2"/>
  <c r="A712" i="2"/>
  <c r="B712" i="2"/>
  <c r="A713" i="2"/>
  <c r="B713" i="2"/>
  <c r="A714" i="2"/>
  <c r="B714" i="2"/>
  <c r="A715" i="2"/>
  <c r="B715" i="2"/>
  <c r="A716" i="2"/>
  <c r="B716" i="2"/>
  <c r="A717" i="2"/>
  <c r="B717" i="2"/>
  <c r="A718" i="2"/>
  <c r="B718" i="2"/>
  <c r="A719" i="2"/>
  <c r="B719" i="2"/>
  <c r="A720" i="2"/>
  <c r="B720" i="2"/>
  <c r="A721" i="2"/>
  <c r="B721" i="2"/>
  <c r="A722" i="2"/>
  <c r="B722" i="2"/>
  <c r="A723" i="2"/>
  <c r="B723" i="2"/>
  <c r="A724" i="2"/>
  <c r="B724" i="2"/>
  <c r="A725" i="2"/>
  <c r="B725" i="2"/>
  <c r="A726" i="2"/>
  <c r="B726" i="2"/>
  <c r="A727" i="2"/>
  <c r="B727" i="2"/>
  <c r="A728" i="2"/>
  <c r="B728" i="2"/>
  <c r="A729" i="2"/>
  <c r="B729" i="2"/>
  <c r="A730" i="2"/>
  <c r="B730" i="2"/>
  <c r="A731" i="2"/>
  <c r="B731" i="2"/>
  <c r="A732" i="2"/>
  <c r="B732" i="2"/>
  <c r="A733" i="2"/>
  <c r="B733" i="2"/>
  <c r="A734" i="2"/>
  <c r="B734" i="2"/>
  <c r="A735" i="2"/>
  <c r="B735" i="2"/>
  <c r="A736" i="2"/>
  <c r="B736" i="2"/>
  <c r="A737" i="2"/>
  <c r="B737" i="2"/>
  <c r="A738" i="2"/>
  <c r="B738" i="2"/>
  <c r="A739" i="2"/>
  <c r="B739" i="2"/>
  <c r="A740" i="2"/>
  <c r="B740" i="2"/>
  <c r="A741" i="2"/>
  <c r="B741" i="2"/>
  <c r="A742" i="2"/>
  <c r="B742" i="2"/>
  <c r="A743" i="2"/>
  <c r="B743" i="2"/>
  <c r="A744" i="2"/>
  <c r="B744" i="2"/>
  <c r="A745" i="2"/>
  <c r="B745" i="2"/>
  <c r="A746" i="2"/>
  <c r="B746" i="2"/>
  <c r="A747" i="2"/>
  <c r="B747" i="2"/>
  <c r="A748" i="2"/>
  <c r="B748" i="2"/>
  <c r="A749" i="2"/>
  <c r="B749" i="2"/>
  <c r="A750" i="2"/>
  <c r="B750" i="2"/>
  <c r="A751" i="2"/>
  <c r="B751" i="2"/>
  <c r="A752" i="2"/>
  <c r="B752" i="2"/>
  <c r="A753" i="2"/>
  <c r="B753" i="2"/>
  <c r="A754" i="2"/>
  <c r="B754" i="2"/>
  <c r="A755" i="2"/>
  <c r="B755" i="2"/>
  <c r="A756" i="2"/>
  <c r="B756" i="2"/>
  <c r="A757" i="2"/>
  <c r="B757" i="2"/>
  <c r="A758" i="2"/>
  <c r="B758" i="2"/>
  <c r="A759" i="2"/>
  <c r="B759" i="2"/>
  <c r="A760" i="2"/>
  <c r="B760" i="2"/>
  <c r="A761" i="2"/>
  <c r="B761" i="2"/>
  <c r="A762" i="2"/>
  <c r="B762" i="2"/>
  <c r="A763" i="2"/>
  <c r="B763" i="2"/>
  <c r="A764" i="2"/>
  <c r="B764" i="2"/>
  <c r="A765" i="2"/>
  <c r="B765" i="2"/>
  <c r="A766" i="2"/>
  <c r="B766" i="2"/>
  <c r="A767" i="2"/>
  <c r="B767" i="2"/>
  <c r="A768" i="2"/>
  <c r="B768" i="2"/>
  <c r="A769" i="2"/>
  <c r="B769" i="2"/>
  <c r="A770" i="2"/>
  <c r="B770" i="2"/>
  <c r="A771" i="2"/>
  <c r="B771" i="2"/>
  <c r="A772" i="2"/>
  <c r="B772" i="2"/>
  <c r="A773" i="2"/>
  <c r="B773" i="2"/>
  <c r="A774" i="2"/>
  <c r="B774" i="2"/>
  <c r="A775" i="2"/>
  <c r="B775" i="2"/>
  <c r="A776" i="2"/>
  <c r="B776" i="2"/>
  <c r="A777" i="2"/>
  <c r="B777" i="2"/>
  <c r="A778" i="2"/>
  <c r="B778" i="2"/>
  <c r="A779" i="2"/>
  <c r="B779" i="2"/>
  <c r="A780" i="2"/>
  <c r="B780" i="2"/>
  <c r="A781" i="2"/>
  <c r="B781" i="2"/>
  <c r="A782" i="2"/>
  <c r="B782" i="2"/>
  <c r="A783" i="2"/>
  <c r="B783" i="2"/>
  <c r="A784" i="2"/>
  <c r="B784" i="2"/>
  <c r="A785" i="2"/>
  <c r="B785" i="2"/>
  <c r="A786" i="2"/>
  <c r="B786" i="2"/>
  <c r="A787" i="2"/>
  <c r="B787" i="2"/>
  <c r="A788" i="2"/>
  <c r="B788" i="2"/>
  <c r="A789" i="2"/>
  <c r="B789" i="2"/>
  <c r="A790" i="2"/>
  <c r="B790" i="2"/>
  <c r="A791" i="2"/>
  <c r="B791" i="2"/>
  <c r="A792" i="2"/>
  <c r="B792" i="2"/>
  <c r="A793" i="2"/>
  <c r="B793" i="2"/>
  <c r="A794" i="2"/>
  <c r="B794" i="2"/>
  <c r="A795" i="2"/>
  <c r="B795" i="2"/>
  <c r="A796" i="2"/>
  <c r="B796" i="2"/>
  <c r="A797" i="2"/>
  <c r="B797" i="2"/>
  <c r="A798" i="2"/>
  <c r="B798" i="2"/>
  <c r="A799" i="2"/>
  <c r="B799" i="2"/>
  <c r="A800" i="2"/>
  <c r="B800" i="2"/>
  <c r="A801" i="2"/>
  <c r="B801" i="2"/>
  <c r="A802" i="2"/>
  <c r="B802" i="2"/>
  <c r="A803" i="2"/>
  <c r="B803" i="2"/>
  <c r="A804" i="2"/>
  <c r="B804" i="2"/>
  <c r="A805" i="2"/>
  <c r="B805" i="2"/>
  <c r="A806" i="2"/>
  <c r="B806" i="2"/>
  <c r="A807" i="2"/>
  <c r="B807" i="2"/>
  <c r="A808" i="2"/>
  <c r="B808" i="2"/>
  <c r="A809" i="2"/>
  <c r="B809" i="2"/>
  <c r="A810" i="2"/>
  <c r="B810" i="2"/>
  <c r="A811" i="2"/>
  <c r="B811" i="2"/>
  <c r="A812" i="2"/>
  <c r="B812" i="2"/>
  <c r="A813" i="2"/>
  <c r="B813" i="2"/>
  <c r="A814" i="2"/>
  <c r="B814" i="2"/>
  <c r="A815" i="2"/>
  <c r="B815" i="2"/>
  <c r="A816" i="2"/>
  <c r="B816" i="2"/>
  <c r="A817" i="2"/>
  <c r="B817" i="2"/>
  <c r="A818" i="2"/>
  <c r="B818" i="2"/>
  <c r="A819" i="2"/>
  <c r="B819" i="2"/>
  <c r="A820" i="2"/>
  <c r="B820" i="2"/>
  <c r="A821" i="2"/>
  <c r="B821" i="2"/>
  <c r="A822" i="2"/>
  <c r="B822" i="2"/>
  <c r="A823" i="2"/>
  <c r="B823" i="2"/>
  <c r="A824" i="2"/>
  <c r="B824" i="2"/>
  <c r="A825" i="2"/>
  <c r="B825" i="2"/>
  <c r="A826" i="2"/>
  <c r="B826" i="2"/>
  <c r="A827" i="2"/>
  <c r="B827" i="2"/>
  <c r="A828" i="2"/>
  <c r="B828" i="2"/>
  <c r="A829" i="2"/>
  <c r="B829" i="2"/>
  <c r="A830" i="2"/>
  <c r="B830" i="2"/>
  <c r="A831" i="2"/>
  <c r="B831" i="2"/>
  <c r="A832" i="2"/>
  <c r="B832" i="2"/>
  <c r="A833" i="2"/>
  <c r="B833" i="2"/>
  <c r="A834" i="2"/>
  <c r="B834" i="2"/>
  <c r="A835" i="2"/>
  <c r="B835" i="2"/>
  <c r="A836" i="2"/>
  <c r="B836" i="2"/>
  <c r="A837" i="2"/>
  <c r="B837" i="2"/>
  <c r="A838" i="2"/>
  <c r="B838" i="2"/>
  <c r="A839" i="2"/>
  <c r="B839" i="2"/>
  <c r="A840" i="2"/>
  <c r="B840" i="2"/>
  <c r="A841" i="2"/>
  <c r="B841" i="2"/>
  <c r="A842" i="2"/>
  <c r="B842" i="2"/>
  <c r="A843" i="2"/>
  <c r="B843" i="2"/>
  <c r="A844" i="2"/>
  <c r="B844" i="2"/>
  <c r="A845" i="2"/>
  <c r="B845" i="2"/>
  <c r="A846" i="2"/>
  <c r="B846" i="2"/>
  <c r="A847" i="2"/>
  <c r="B847" i="2"/>
  <c r="A848" i="2"/>
  <c r="B848" i="2"/>
  <c r="A849" i="2"/>
  <c r="B849" i="2"/>
  <c r="A850" i="2"/>
  <c r="B850" i="2"/>
  <c r="A851" i="2"/>
  <c r="B851" i="2"/>
  <c r="A852" i="2"/>
  <c r="B852" i="2"/>
  <c r="A853" i="2"/>
  <c r="B853" i="2"/>
  <c r="A854" i="2"/>
  <c r="B854" i="2"/>
  <c r="A855" i="2"/>
  <c r="B855" i="2"/>
  <c r="A856" i="2"/>
  <c r="B856" i="2"/>
  <c r="A857" i="2"/>
  <c r="B857" i="2"/>
  <c r="A858" i="2"/>
  <c r="B858" i="2"/>
  <c r="A859" i="2"/>
  <c r="B859" i="2"/>
  <c r="A860" i="2"/>
  <c r="B860" i="2"/>
  <c r="A861" i="2"/>
  <c r="B861" i="2"/>
  <c r="A862" i="2"/>
  <c r="B862" i="2"/>
  <c r="A863" i="2"/>
  <c r="B863" i="2"/>
  <c r="A864" i="2"/>
  <c r="B864" i="2"/>
  <c r="A865" i="2"/>
  <c r="B865" i="2"/>
  <c r="A866" i="2"/>
  <c r="B866" i="2"/>
  <c r="A867" i="2"/>
  <c r="B867" i="2"/>
  <c r="A868" i="2"/>
  <c r="B868" i="2"/>
  <c r="A869" i="2"/>
  <c r="B869" i="2"/>
  <c r="A870" i="2"/>
  <c r="B870" i="2"/>
  <c r="A871" i="2"/>
  <c r="B871" i="2"/>
  <c r="A872" i="2"/>
  <c r="B872" i="2"/>
  <c r="A873" i="2"/>
  <c r="B873" i="2"/>
  <c r="A874" i="2"/>
  <c r="B874" i="2"/>
  <c r="A875" i="2"/>
  <c r="B875" i="2"/>
  <c r="A876" i="2"/>
  <c r="B876" i="2"/>
  <c r="A877" i="2"/>
  <c r="B877" i="2"/>
  <c r="A878" i="2"/>
  <c r="B878" i="2"/>
  <c r="A879" i="2"/>
  <c r="B879" i="2"/>
  <c r="A880" i="2"/>
  <c r="B880" i="2"/>
  <c r="A881" i="2"/>
  <c r="B881" i="2"/>
  <c r="A882" i="2"/>
  <c r="B882" i="2"/>
  <c r="A883" i="2"/>
  <c r="B883" i="2"/>
  <c r="A884" i="2"/>
  <c r="B884" i="2"/>
  <c r="A885" i="2"/>
  <c r="B885" i="2"/>
  <c r="A886" i="2"/>
  <c r="B886" i="2"/>
  <c r="A887" i="2"/>
  <c r="B887" i="2"/>
  <c r="A888" i="2"/>
  <c r="B888" i="2"/>
  <c r="A889" i="2"/>
  <c r="B889" i="2"/>
  <c r="A890" i="2"/>
  <c r="B890" i="2"/>
  <c r="A891" i="2"/>
  <c r="B891" i="2"/>
  <c r="A892" i="2"/>
  <c r="B892" i="2"/>
  <c r="A893" i="2"/>
  <c r="B893" i="2"/>
  <c r="A894" i="2"/>
  <c r="B894" i="2"/>
  <c r="A895" i="2"/>
  <c r="B895" i="2"/>
  <c r="A896" i="2"/>
  <c r="B896" i="2"/>
  <c r="A897" i="2"/>
  <c r="B897" i="2"/>
  <c r="A898" i="2"/>
  <c r="B898" i="2"/>
  <c r="A899" i="2"/>
  <c r="B899" i="2"/>
  <c r="A900" i="2"/>
  <c r="B900" i="2"/>
  <c r="A901" i="2"/>
  <c r="B901" i="2"/>
  <c r="A902" i="2"/>
  <c r="B902" i="2"/>
  <c r="A903" i="2"/>
  <c r="B903" i="2"/>
  <c r="A904" i="2"/>
  <c r="B904" i="2"/>
  <c r="A905" i="2"/>
  <c r="B905" i="2"/>
  <c r="A906" i="2"/>
  <c r="B906" i="2"/>
  <c r="A907" i="2"/>
  <c r="B907" i="2"/>
  <c r="A908" i="2"/>
  <c r="B908" i="2"/>
  <c r="A909" i="2"/>
  <c r="B909" i="2"/>
  <c r="A910" i="2"/>
  <c r="B910" i="2"/>
  <c r="A911" i="2"/>
  <c r="B911" i="2"/>
  <c r="A912" i="2"/>
  <c r="B912" i="2"/>
  <c r="A913" i="2"/>
  <c r="B913" i="2"/>
  <c r="A914" i="2"/>
  <c r="B914" i="2"/>
  <c r="A915" i="2"/>
  <c r="B915" i="2"/>
  <c r="A916" i="2"/>
  <c r="B916" i="2"/>
  <c r="A917" i="2"/>
  <c r="B917" i="2"/>
  <c r="A918" i="2"/>
  <c r="B918" i="2"/>
  <c r="A919" i="2"/>
  <c r="B919" i="2"/>
  <c r="A920" i="2"/>
  <c r="B920" i="2"/>
  <c r="A921" i="2"/>
  <c r="B921" i="2"/>
  <c r="A922" i="2"/>
  <c r="B922" i="2"/>
  <c r="A923" i="2"/>
  <c r="B923" i="2"/>
  <c r="A924" i="2"/>
  <c r="B924" i="2"/>
  <c r="A925" i="2"/>
  <c r="B925" i="2"/>
  <c r="A926" i="2"/>
  <c r="B926" i="2"/>
  <c r="A927" i="2"/>
  <c r="B927" i="2"/>
  <c r="A928" i="2"/>
  <c r="B928" i="2"/>
  <c r="A929" i="2"/>
  <c r="B929" i="2"/>
  <c r="A930" i="2"/>
  <c r="B930" i="2"/>
  <c r="A931" i="2"/>
  <c r="B931" i="2"/>
  <c r="A932" i="2"/>
  <c r="B932" i="2"/>
  <c r="A933" i="2"/>
  <c r="B933" i="2"/>
  <c r="A934" i="2"/>
  <c r="B934" i="2"/>
  <c r="A935" i="2"/>
  <c r="B935" i="2"/>
  <c r="A936" i="2"/>
  <c r="B936" i="2"/>
  <c r="A937" i="2"/>
  <c r="B937" i="2"/>
  <c r="A938" i="2"/>
  <c r="B938" i="2"/>
  <c r="A939" i="2"/>
  <c r="B939" i="2"/>
  <c r="A940" i="2"/>
  <c r="B940" i="2"/>
  <c r="A941" i="2"/>
  <c r="B941" i="2"/>
  <c r="A942" i="2"/>
  <c r="B942" i="2"/>
  <c r="A943" i="2"/>
  <c r="B943" i="2"/>
  <c r="A944" i="2"/>
  <c r="B944" i="2"/>
  <c r="A945" i="2"/>
  <c r="B945" i="2"/>
  <c r="A946" i="2"/>
  <c r="B946" i="2"/>
  <c r="A947" i="2"/>
  <c r="B947" i="2"/>
  <c r="A948" i="2"/>
  <c r="B948" i="2"/>
  <c r="A949" i="2"/>
  <c r="B949" i="2"/>
  <c r="A950" i="2"/>
  <c r="B950" i="2"/>
  <c r="A951" i="2"/>
  <c r="B951" i="2"/>
  <c r="A952" i="2"/>
  <c r="B952" i="2"/>
  <c r="A953" i="2"/>
  <c r="B953" i="2"/>
  <c r="A954" i="2"/>
  <c r="B954" i="2"/>
  <c r="A955" i="2"/>
  <c r="B955" i="2"/>
  <c r="A956" i="2"/>
  <c r="B956" i="2"/>
  <c r="A957" i="2"/>
  <c r="B957" i="2"/>
  <c r="A958" i="2"/>
  <c r="B958" i="2"/>
  <c r="A959" i="2"/>
  <c r="B959" i="2"/>
  <c r="A960" i="2"/>
  <c r="B960" i="2"/>
  <c r="A961" i="2"/>
  <c r="B961" i="2"/>
  <c r="A962" i="2"/>
  <c r="B962" i="2"/>
  <c r="A963" i="2"/>
  <c r="B963" i="2"/>
  <c r="A964" i="2"/>
  <c r="B964" i="2"/>
  <c r="A965" i="2"/>
  <c r="B965" i="2"/>
  <c r="A966" i="2"/>
  <c r="B966" i="2"/>
  <c r="A967" i="2"/>
  <c r="B967" i="2"/>
  <c r="A968" i="2"/>
  <c r="B968" i="2"/>
  <c r="A969" i="2"/>
  <c r="B969" i="2"/>
  <c r="A970" i="2"/>
  <c r="B970" i="2"/>
  <c r="A971" i="2"/>
  <c r="B971" i="2"/>
  <c r="A972" i="2"/>
  <c r="B972" i="2"/>
  <c r="A973" i="2"/>
  <c r="B973" i="2"/>
  <c r="A974" i="2"/>
  <c r="B974" i="2"/>
  <c r="A975" i="2"/>
  <c r="B975" i="2"/>
  <c r="A976" i="2"/>
  <c r="B976" i="2"/>
  <c r="A977" i="2"/>
  <c r="B977" i="2"/>
  <c r="A978" i="2"/>
  <c r="B978" i="2"/>
  <c r="A979" i="2"/>
  <c r="B979" i="2"/>
  <c r="A980" i="2"/>
  <c r="B980" i="2"/>
  <c r="A981" i="2"/>
  <c r="B981" i="2"/>
  <c r="A982" i="2"/>
  <c r="B982" i="2"/>
  <c r="A983" i="2"/>
  <c r="B983" i="2"/>
  <c r="A984" i="2"/>
  <c r="B984" i="2"/>
  <c r="A985" i="2"/>
  <c r="B985" i="2"/>
  <c r="A986" i="2"/>
  <c r="B986" i="2"/>
  <c r="A987" i="2"/>
  <c r="B987" i="2"/>
  <c r="A988" i="2"/>
  <c r="B988" i="2"/>
  <c r="A989" i="2"/>
  <c r="B989" i="2"/>
  <c r="A990" i="2"/>
  <c r="B990" i="2"/>
  <c r="A991" i="2"/>
  <c r="B991" i="2"/>
  <c r="A992" i="2"/>
  <c r="B992" i="2"/>
  <c r="A993" i="2"/>
  <c r="B993" i="2"/>
  <c r="A994" i="2"/>
  <c r="B994" i="2"/>
  <c r="A995" i="2"/>
  <c r="B995" i="2"/>
  <c r="A996" i="2"/>
  <c r="B996" i="2"/>
  <c r="A997" i="2"/>
  <c r="B997" i="2"/>
  <c r="A998" i="2"/>
  <c r="B998" i="2"/>
  <c r="A999" i="2"/>
  <c r="B999" i="2"/>
  <c r="A1000" i="2"/>
  <c r="B1000" i="2"/>
  <c r="A1001" i="2"/>
  <c r="B1001" i="2"/>
  <c r="A1002" i="2"/>
  <c r="B1002" i="2"/>
  <c r="A1003" i="2"/>
  <c r="B1003" i="2"/>
  <c r="A1004" i="2"/>
  <c r="B1004" i="2"/>
  <c r="A1005" i="2"/>
  <c r="B1005" i="2"/>
  <c r="A1006" i="2"/>
  <c r="B1006" i="2"/>
  <c r="A1007" i="2"/>
  <c r="B1007" i="2"/>
  <c r="A1008" i="2"/>
  <c r="B1008" i="2"/>
  <c r="A1009" i="2"/>
  <c r="B1009" i="2"/>
  <c r="A1010" i="2"/>
  <c r="B1010" i="2"/>
  <c r="A1011" i="2"/>
  <c r="B1011" i="2"/>
  <c r="A1012" i="2"/>
  <c r="B1012" i="2"/>
  <c r="A1013" i="2"/>
  <c r="B1013" i="2"/>
  <c r="A1014" i="2"/>
  <c r="B1014" i="2"/>
  <c r="A1015" i="2"/>
  <c r="B1015" i="2"/>
  <c r="A1016" i="2"/>
  <c r="B1016" i="2"/>
  <c r="A1017" i="2"/>
  <c r="B1017" i="2"/>
  <c r="A1018" i="2"/>
  <c r="B1018" i="2"/>
  <c r="A1019" i="2"/>
  <c r="B1019" i="2"/>
  <c r="A1020" i="2"/>
  <c r="B1020" i="2"/>
  <c r="A1021" i="2"/>
  <c r="B1021" i="2"/>
  <c r="A1022" i="2"/>
  <c r="B1022" i="2"/>
  <c r="A1023" i="2"/>
  <c r="B1023" i="2"/>
  <c r="A1024" i="2"/>
  <c r="B1024" i="2"/>
  <c r="A1025" i="2"/>
  <c r="B1025" i="2"/>
  <c r="A1026" i="2"/>
  <c r="B1026" i="2"/>
  <c r="A1027" i="2"/>
  <c r="B1027" i="2"/>
  <c r="A1028" i="2"/>
  <c r="B1028" i="2"/>
  <c r="A1029" i="2"/>
  <c r="B1029" i="2"/>
  <c r="A1030" i="2"/>
  <c r="B1030" i="2"/>
  <c r="A1031" i="2"/>
  <c r="B1031" i="2"/>
  <c r="A1032" i="2"/>
  <c r="B1032" i="2"/>
  <c r="A1033" i="2"/>
  <c r="B1033" i="2"/>
  <c r="A1034" i="2"/>
  <c r="B1034" i="2"/>
  <c r="A1035" i="2"/>
  <c r="B1035" i="2"/>
  <c r="A1036" i="2"/>
  <c r="B1036" i="2"/>
  <c r="A1037" i="2"/>
  <c r="B1037" i="2"/>
  <c r="A1038" i="2"/>
  <c r="B1038" i="2"/>
  <c r="A1039" i="2"/>
  <c r="B1039" i="2"/>
  <c r="A1040" i="2"/>
  <c r="B1040" i="2"/>
  <c r="A1041" i="2"/>
  <c r="B1041" i="2"/>
  <c r="A1042" i="2"/>
  <c r="B1042" i="2"/>
  <c r="A1043" i="2"/>
  <c r="B1043" i="2"/>
  <c r="A1044" i="2"/>
  <c r="B1044" i="2"/>
  <c r="A1045" i="2"/>
  <c r="B1045" i="2"/>
  <c r="A1046" i="2"/>
  <c r="B1046" i="2"/>
  <c r="A1047" i="2"/>
  <c r="B1047" i="2"/>
  <c r="A1048" i="2"/>
  <c r="B1048" i="2"/>
  <c r="A1049" i="2"/>
  <c r="B1049" i="2"/>
  <c r="A1050" i="2"/>
  <c r="B1050" i="2"/>
  <c r="A1051" i="2"/>
  <c r="B1051" i="2"/>
  <c r="A1052" i="2"/>
  <c r="B1052" i="2"/>
  <c r="A1053" i="2"/>
  <c r="B1053" i="2"/>
  <c r="A1054" i="2"/>
  <c r="B1054" i="2"/>
  <c r="A1055" i="2"/>
  <c r="B1055" i="2"/>
  <c r="A1056" i="2"/>
  <c r="B1056" i="2"/>
  <c r="A1057" i="2"/>
  <c r="B1057" i="2"/>
  <c r="A1058" i="2"/>
  <c r="B1058" i="2"/>
  <c r="A1059" i="2"/>
  <c r="B1059" i="2"/>
  <c r="A1060" i="2"/>
  <c r="B1060" i="2"/>
  <c r="A1061" i="2"/>
  <c r="B1061" i="2"/>
  <c r="A1062" i="2"/>
  <c r="B1062" i="2"/>
  <c r="A1063" i="2"/>
  <c r="B1063" i="2"/>
  <c r="A1064" i="2"/>
  <c r="B1064" i="2"/>
  <c r="A1065" i="2"/>
  <c r="B1065" i="2"/>
  <c r="A1066" i="2"/>
  <c r="B1066" i="2"/>
  <c r="A1067" i="2"/>
  <c r="B1067" i="2"/>
  <c r="A1068" i="2"/>
  <c r="B1068" i="2"/>
  <c r="A1069" i="2"/>
  <c r="B1069" i="2"/>
  <c r="A1070" i="2"/>
  <c r="B1070" i="2"/>
  <c r="A1071" i="2"/>
  <c r="B1071" i="2"/>
  <c r="A1072" i="2"/>
  <c r="B1072" i="2"/>
  <c r="A1073" i="2"/>
  <c r="B1073" i="2"/>
  <c r="A1074" i="2"/>
  <c r="B1074" i="2"/>
  <c r="A1075" i="2"/>
  <c r="B1075" i="2"/>
  <c r="A1076" i="2"/>
  <c r="B1076" i="2"/>
  <c r="A1077" i="2"/>
  <c r="B1077" i="2"/>
  <c r="A1078" i="2"/>
  <c r="B1078" i="2"/>
  <c r="A1079" i="2"/>
  <c r="B1079" i="2"/>
  <c r="A1080" i="2"/>
  <c r="B1080" i="2"/>
  <c r="A1081" i="2"/>
  <c r="B1081" i="2"/>
  <c r="A1082" i="2"/>
  <c r="B1082" i="2"/>
  <c r="A1083" i="2"/>
  <c r="B1083" i="2"/>
  <c r="A1084" i="2"/>
  <c r="B1084" i="2"/>
  <c r="A1085" i="2"/>
  <c r="B1085" i="2"/>
  <c r="A1086" i="2"/>
  <c r="B1086" i="2"/>
  <c r="A1087" i="2"/>
  <c r="B1087" i="2"/>
  <c r="A1088" i="2"/>
  <c r="B1088" i="2"/>
  <c r="A1089" i="2"/>
  <c r="B1089" i="2"/>
  <c r="A1090" i="2"/>
  <c r="B1090" i="2"/>
  <c r="A1091" i="2"/>
  <c r="B1091" i="2"/>
  <c r="A1092" i="2"/>
  <c r="B1092" i="2"/>
  <c r="A1093" i="2"/>
  <c r="B1093" i="2"/>
  <c r="A1094" i="2"/>
  <c r="B1094" i="2"/>
  <c r="A1095" i="2"/>
  <c r="B1095" i="2"/>
  <c r="A1096" i="2"/>
  <c r="B1096" i="2"/>
  <c r="A1097" i="2"/>
  <c r="B1097" i="2"/>
  <c r="A1098" i="2"/>
  <c r="B1098" i="2"/>
  <c r="A1099" i="2"/>
  <c r="B1099" i="2"/>
  <c r="A1100" i="2"/>
  <c r="B1100" i="2"/>
  <c r="A1101" i="2"/>
  <c r="B1101" i="2"/>
  <c r="A1102" i="2"/>
  <c r="B1102" i="2"/>
  <c r="A1103" i="2"/>
  <c r="B1103" i="2"/>
  <c r="A1104" i="2"/>
  <c r="B1104" i="2"/>
  <c r="A1105" i="2"/>
  <c r="B1105" i="2"/>
  <c r="A1106" i="2"/>
  <c r="B1106" i="2"/>
  <c r="A1107" i="2"/>
  <c r="B1107" i="2"/>
  <c r="A1108" i="2"/>
  <c r="B1108" i="2"/>
  <c r="A1109" i="2"/>
  <c r="B1109" i="2"/>
  <c r="A1110" i="2"/>
  <c r="B1110" i="2"/>
  <c r="A1111" i="2"/>
  <c r="B1111" i="2"/>
  <c r="A1112" i="2"/>
  <c r="B1112" i="2"/>
  <c r="A1113" i="2"/>
  <c r="B1113" i="2"/>
  <c r="A1114" i="2"/>
  <c r="B1114" i="2"/>
  <c r="A1115" i="2"/>
  <c r="B1115" i="2"/>
  <c r="A1116" i="2"/>
  <c r="B1116" i="2"/>
  <c r="A1117" i="2"/>
  <c r="B1117" i="2"/>
  <c r="A1118" i="2"/>
  <c r="B1118" i="2"/>
  <c r="A1119" i="2"/>
  <c r="B1119" i="2"/>
  <c r="A1120" i="2"/>
  <c r="B1120" i="2"/>
  <c r="A1121" i="2"/>
  <c r="B1121" i="2"/>
  <c r="A1122" i="2"/>
  <c r="B1122" i="2"/>
  <c r="A1123" i="2"/>
  <c r="B1123" i="2"/>
  <c r="A1124" i="2"/>
  <c r="B1124" i="2"/>
  <c r="A1125" i="2"/>
  <c r="B1125" i="2"/>
  <c r="A1126" i="2"/>
  <c r="B1126" i="2"/>
  <c r="A1127" i="2"/>
  <c r="B1127" i="2"/>
  <c r="A1128" i="2"/>
  <c r="B1128" i="2"/>
  <c r="A1129" i="2"/>
  <c r="B1129" i="2"/>
  <c r="A1130" i="2"/>
  <c r="B1130" i="2"/>
  <c r="A1131" i="2"/>
  <c r="B1131" i="2"/>
  <c r="A1132" i="2"/>
  <c r="B1132" i="2"/>
  <c r="A1133" i="2"/>
  <c r="B1133" i="2"/>
  <c r="A1134" i="2"/>
  <c r="B1134" i="2"/>
  <c r="A1135" i="2"/>
  <c r="B1135" i="2"/>
  <c r="A1136" i="2"/>
  <c r="B1136" i="2"/>
  <c r="A1137" i="2"/>
  <c r="B1137" i="2"/>
  <c r="A1138" i="2"/>
  <c r="B1138" i="2"/>
  <c r="A1139" i="2"/>
  <c r="B1139" i="2"/>
  <c r="A1140" i="2"/>
  <c r="B1140" i="2"/>
  <c r="A1141" i="2"/>
  <c r="B1141" i="2"/>
  <c r="A1142" i="2"/>
  <c r="B1142" i="2"/>
  <c r="A1143" i="2"/>
  <c r="B1143" i="2"/>
  <c r="A1144" i="2"/>
  <c r="B1144" i="2"/>
  <c r="A1145" i="2"/>
  <c r="B1145" i="2"/>
  <c r="A1146" i="2"/>
  <c r="B1146" i="2"/>
  <c r="A1147" i="2"/>
  <c r="B1147" i="2"/>
  <c r="A1148" i="2"/>
  <c r="B1148" i="2"/>
  <c r="A1149" i="2"/>
  <c r="B1149" i="2"/>
  <c r="A1150" i="2"/>
  <c r="B1150" i="2"/>
  <c r="A1151" i="2"/>
  <c r="B1151" i="2"/>
  <c r="A1152" i="2"/>
  <c r="B1152" i="2"/>
  <c r="A1153" i="2"/>
  <c r="B1153" i="2"/>
  <c r="A1154" i="2"/>
  <c r="B1154" i="2"/>
  <c r="A1155" i="2"/>
  <c r="B1155" i="2"/>
  <c r="A1156" i="2"/>
  <c r="B1156" i="2"/>
  <c r="A1157" i="2"/>
  <c r="B1157" i="2"/>
  <c r="A1158" i="2"/>
  <c r="B1158" i="2"/>
  <c r="A1159" i="2"/>
  <c r="B1159" i="2"/>
  <c r="A1160" i="2"/>
  <c r="B1160" i="2"/>
  <c r="A1161" i="2"/>
  <c r="B1161" i="2"/>
  <c r="A1162" i="2"/>
  <c r="B1162" i="2"/>
  <c r="A1163" i="2"/>
  <c r="B1163" i="2"/>
  <c r="A1164" i="2"/>
  <c r="B1164" i="2"/>
  <c r="A1165" i="2"/>
  <c r="B1165" i="2"/>
  <c r="A1166" i="2"/>
  <c r="B1166" i="2"/>
  <c r="A1167" i="2"/>
  <c r="B1167" i="2"/>
  <c r="A1168" i="2"/>
  <c r="B1168" i="2"/>
  <c r="A1169" i="2"/>
  <c r="B1169" i="2"/>
  <c r="A1170" i="2"/>
  <c r="B1170" i="2"/>
  <c r="A1171" i="2"/>
  <c r="B1171" i="2"/>
  <c r="A1172" i="2"/>
  <c r="B1172" i="2"/>
  <c r="A1173" i="2"/>
  <c r="B1173" i="2"/>
  <c r="A1174" i="2"/>
  <c r="B1174" i="2"/>
  <c r="A1175" i="2"/>
  <c r="B1175" i="2"/>
  <c r="A1176" i="2"/>
  <c r="B1176" i="2"/>
  <c r="A1177" i="2"/>
  <c r="B1177" i="2"/>
  <c r="A1178" i="2"/>
  <c r="B1178" i="2"/>
  <c r="A1179" i="2"/>
  <c r="B1179" i="2"/>
  <c r="A1180" i="2"/>
  <c r="B1180" i="2"/>
  <c r="A1181" i="2"/>
  <c r="B1181" i="2"/>
  <c r="A1182" i="2"/>
  <c r="B1182" i="2"/>
  <c r="A1183" i="2"/>
  <c r="B1183" i="2"/>
  <c r="A1184" i="2"/>
  <c r="B1184" i="2"/>
  <c r="A1185" i="2"/>
  <c r="B1185" i="2"/>
  <c r="A1186" i="2"/>
  <c r="B1186" i="2"/>
  <c r="A1187" i="2"/>
  <c r="B1187" i="2"/>
  <c r="A1188" i="2"/>
  <c r="B1188" i="2"/>
  <c r="A1189" i="2"/>
  <c r="B1189" i="2"/>
  <c r="A1190" i="2"/>
  <c r="B1190" i="2"/>
  <c r="A1191" i="2"/>
  <c r="B1191" i="2"/>
  <c r="A1192" i="2"/>
  <c r="B1192" i="2"/>
  <c r="A1193" i="2"/>
  <c r="B1193" i="2"/>
  <c r="A1194" i="2"/>
  <c r="B1194" i="2"/>
  <c r="A1195" i="2"/>
  <c r="B1195" i="2"/>
  <c r="A1196" i="2"/>
  <c r="B1196" i="2"/>
  <c r="A1197" i="2"/>
  <c r="B1197" i="2"/>
  <c r="A1198" i="2"/>
  <c r="B1198" i="2"/>
  <c r="A1199" i="2"/>
  <c r="B1199" i="2"/>
  <c r="A1200" i="2"/>
  <c r="B1200" i="2"/>
  <c r="A1201" i="2"/>
  <c r="B1201" i="2"/>
  <c r="A1202" i="2"/>
  <c r="B1202" i="2"/>
  <c r="A1203" i="2"/>
  <c r="B1203" i="2"/>
  <c r="A1204" i="2"/>
  <c r="B1204" i="2"/>
  <c r="A1205" i="2"/>
  <c r="B1205" i="2"/>
  <c r="A1206" i="2"/>
  <c r="B1206" i="2"/>
  <c r="A1207" i="2"/>
  <c r="B1207" i="2"/>
  <c r="A1208" i="2"/>
  <c r="B1208" i="2"/>
  <c r="A1209" i="2"/>
  <c r="B1209" i="2"/>
  <c r="A1210" i="2"/>
  <c r="B1210" i="2"/>
  <c r="A1211" i="2"/>
  <c r="B1211" i="2"/>
  <c r="A1212" i="2"/>
  <c r="B1212" i="2"/>
  <c r="A1213" i="2"/>
  <c r="B1213" i="2"/>
  <c r="A1214" i="2"/>
  <c r="B1214" i="2"/>
  <c r="A1215" i="2"/>
  <c r="B1215" i="2"/>
  <c r="A1216" i="2"/>
  <c r="B1216" i="2"/>
  <c r="A1217" i="2"/>
  <c r="B1217" i="2"/>
  <c r="A1218" i="2"/>
  <c r="B1218" i="2"/>
  <c r="A1219" i="2"/>
  <c r="B1219" i="2"/>
  <c r="A1220" i="2"/>
  <c r="B1220" i="2"/>
  <c r="A1221" i="2"/>
  <c r="B1221" i="2"/>
  <c r="A1222" i="2"/>
  <c r="B1222" i="2"/>
  <c r="A1223" i="2"/>
  <c r="B1223" i="2"/>
  <c r="A1224" i="2"/>
  <c r="B1224" i="2"/>
  <c r="A1225" i="2"/>
  <c r="B1225" i="2"/>
  <c r="A1226" i="2"/>
  <c r="B1226" i="2"/>
  <c r="A1227" i="2"/>
  <c r="B1227" i="2"/>
  <c r="A1228" i="2"/>
  <c r="B1228" i="2"/>
  <c r="A1229" i="2"/>
  <c r="B1229" i="2"/>
  <c r="A1230" i="2"/>
  <c r="B1230" i="2"/>
  <c r="A1231" i="2"/>
  <c r="B1231" i="2"/>
  <c r="A1232" i="2"/>
  <c r="B1232" i="2"/>
  <c r="A1233" i="2"/>
  <c r="B1233" i="2"/>
  <c r="A1234" i="2"/>
  <c r="B1234" i="2"/>
  <c r="A1235" i="2"/>
  <c r="B1235" i="2"/>
  <c r="A1236" i="2"/>
  <c r="B1236" i="2"/>
  <c r="A1237" i="2"/>
  <c r="B1237" i="2"/>
  <c r="A1238" i="2"/>
  <c r="B1238" i="2"/>
  <c r="A1239" i="2"/>
  <c r="B1239" i="2"/>
  <c r="A1240" i="2"/>
  <c r="B1240" i="2"/>
  <c r="A1241" i="2"/>
  <c r="B1241" i="2"/>
  <c r="A1242" i="2"/>
  <c r="B1242" i="2"/>
  <c r="A1243" i="2"/>
  <c r="B1243" i="2"/>
  <c r="A1244" i="2"/>
  <c r="B1244" i="2"/>
  <c r="A1245" i="2"/>
  <c r="B1245" i="2"/>
  <c r="A1246" i="2"/>
  <c r="B1246" i="2"/>
  <c r="A1247" i="2"/>
  <c r="B1247" i="2"/>
  <c r="A1248" i="2"/>
  <c r="B1248" i="2"/>
  <c r="A1249" i="2"/>
  <c r="B1249" i="2"/>
  <c r="A1250" i="2"/>
  <c r="B1250" i="2"/>
  <c r="A1251" i="2"/>
  <c r="B1251" i="2"/>
  <c r="A1252" i="2"/>
  <c r="B1252" i="2"/>
  <c r="A1253" i="2"/>
  <c r="B1253" i="2"/>
  <c r="A1254" i="2"/>
  <c r="B1254" i="2"/>
  <c r="A1255" i="2"/>
  <c r="B1255" i="2"/>
  <c r="A1256" i="2"/>
  <c r="B1256" i="2"/>
  <c r="A1257" i="2"/>
  <c r="B1257" i="2"/>
  <c r="A1258" i="2"/>
  <c r="B1258" i="2"/>
  <c r="A1259" i="2"/>
  <c r="B1259" i="2"/>
  <c r="A1260" i="2"/>
  <c r="B1260" i="2"/>
  <c r="A1261" i="2"/>
  <c r="B1261" i="2"/>
  <c r="A1262" i="2"/>
  <c r="B1262" i="2"/>
  <c r="A1263" i="2"/>
  <c r="B1263" i="2"/>
  <c r="A1264" i="2"/>
  <c r="B1264" i="2"/>
  <c r="A1265" i="2"/>
  <c r="B1265" i="2"/>
  <c r="A1266" i="2"/>
  <c r="B1266" i="2"/>
  <c r="A1267" i="2"/>
  <c r="B1267" i="2"/>
  <c r="A1268" i="2"/>
  <c r="B1268" i="2"/>
  <c r="A1269" i="2"/>
  <c r="B1269" i="2"/>
  <c r="A1270" i="2"/>
  <c r="B1270" i="2"/>
  <c r="A1271" i="2"/>
  <c r="B1271" i="2"/>
  <c r="A1272" i="2"/>
  <c r="B1272" i="2"/>
  <c r="A1273" i="2"/>
  <c r="B1273" i="2"/>
  <c r="A1274" i="2"/>
  <c r="B1274" i="2"/>
  <c r="A1275" i="2"/>
  <c r="B1275" i="2"/>
  <c r="A1276" i="2"/>
  <c r="B1276" i="2"/>
  <c r="A1277" i="2"/>
  <c r="B1277" i="2"/>
  <c r="A1278" i="2"/>
  <c r="B1278" i="2"/>
  <c r="A1279" i="2"/>
  <c r="B1279" i="2"/>
  <c r="A1280" i="2"/>
  <c r="B1280" i="2"/>
  <c r="A1281" i="2"/>
  <c r="B1281" i="2"/>
  <c r="A1282" i="2"/>
  <c r="B1282" i="2"/>
  <c r="A1283" i="2"/>
  <c r="B1283" i="2"/>
  <c r="A1284" i="2"/>
  <c r="B1284" i="2"/>
  <c r="A1285" i="2"/>
  <c r="B1285" i="2"/>
  <c r="A1286" i="2"/>
  <c r="B1286" i="2"/>
  <c r="A1287" i="2"/>
  <c r="B1287" i="2"/>
  <c r="A1288" i="2"/>
  <c r="B1288" i="2"/>
  <c r="A1289" i="2"/>
  <c r="B1289" i="2"/>
  <c r="A1290" i="2"/>
  <c r="B1290" i="2"/>
  <c r="A1291" i="2"/>
  <c r="B1291" i="2"/>
  <c r="A1292" i="2"/>
  <c r="B1292" i="2"/>
  <c r="A1293" i="2"/>
  <c r="B1293" i="2"/>
  <c r="A1294" i="2"/>
  <c r="B1294" i="2"/>
  <c r="A1295" i="2"/>
  <c r="B1295" i="2"/>
  <c r="A1296" i="2"/>
  <c r="B1296" i="2"/>
  <c r="A1297" i="2"/>
  <c r="B1297" i="2"/>
  <c r="A1298" i="2"/>
  <c r="B1298" i="2"/>
  <c r="A1299" i="2"/>
  <c r="B1299" i="2"/>
  <c r="A1300" i="2"/>
  <c r="B1300" i="2"/>
  <c r="A1301" i="2"/>
  <c r="B1301" i="2"/>
  <c r="A1302" i="2"/>
  <c r="B1302" i="2"/>
  <c r="A1303" i="2"/>
  <c r="B1303" i="2"/>
  <c r="A1304" i="2"/>
  <c r="B1304" i="2"/>
  <c r="A1305" i="2"/>
  <c r="B1305" i="2"/>
  <c r="A1306" i="2"/>
  <c r="B1306" i="2"/>
  <c r="A1307" i="2"/>
  <c r="B1307" i="2"/>
  <c r="A1308" i="2"/>
  <c r="B1308" i="2"/>
  <c r="A1309" i="2"/>
  <c r="B1309" i="2"/>
  <c r="A1310" i="2"/>
  <c r="B1310" i="2"/>
  <c r="A1311" i="2"/>
  <c r="B1311" i="2"/>
  <c r="A1312" i="2"/>
  <c r="B1312" i="2"/>
  <c r="A1313" i="2"/>
  <c r="B1313" i="2"/>
  <c r="A1314" i="2"/>
  <c r="B1314" i="2"/>
  <c r="A1315" i="2"/>
  <c r="B1315" i="2"/>
  <c r="A1316" i="2"/>
  <c r="B1316" i="2"/>
  <c r="A1317" i="2"/>
  <c r="B1317" i="2"/>
  <c r="A1318" i="2"/>
  <c r="B1318" i="2"/>
  <c r="A1319" i="2"/>
  <c r="B1319" i="2"/>
  <c r="A1320" i="2"/>
  <c r="B1320" i="2"/>
  <c r="A1321" i="2"/>
  <c r="B1321" i="2"/>
  <c r="A1322" i="2"/>
  <c r="B1322" i="2"/>
  <c r="A1323" i="2"/>
  <c r="B1323" i="2"/>
  <c r="A1324" i="2"/>
  <c r="B1324" i="2"/>
  <c r="A1325" i="2"/>
  <c r="B1325" i="2"/>
  <c r="A1326" i="2"/>
  <c r="B1326" i="2"/>
  <c r="A1327" i="2"/>
  <c r="B1327" i="2"/>
  <c r="A1328" i="2"/>
  <c r="B1328" i="2"/>
  <c r="A1329" i="2"/>
  <c r="B1329" i="2"/>
  <c r="A1330" i="2"/>
  <c r="B1330" i="2"/>
  <c r="A1331" i="2"/>
  <c r="B1331" i="2"/>
  <c r="A1332" i="2"/>
  <c r="B1332" i="2"/>
  <c r="A1333" i="2"/>
  <c r="B1333" i="2"/>
  <c r="A1334" i="2"/>
  <c r="B1334" i="2"/>
  <c r="A1335" i="2"/>
  <c r="B1335" i="2"/>
  <c r="A1336" i="2"/>
  <c r="B1336" i="2"/>
  <c r="A1337" i="2"/>
  <c r="B1337" i="2"/>
  <c r="A1338" i="2"/>
  <c r="B1338" i="2"/>
  <c r="A1339" i="2"/>
  <c r="B1339" i="2"/>
  <c r="A1340" i="2"/>
  <c r="B1340" i="2"/>
  <c r="A1341" i="2"/>
  <c r="B1341" i="2"/>
  <c r="A1342" i="2"/>
  <c r="B1342" i="2"/>
  <c r="A1343" i="2"/>
  <c r="B1343" i="2"/>
  <c r="A1344" i="2"/>
  <c r="B1344" i="2"/>
  <c r="A1345" i="2"/>
  <c r="B1345" i="2"/>
  <c r="A1346" i="2"/>
  <c r="B1346" i="2"/>
  <c r="A1347" i="2"/>
  <c r="B1347" i="2"/>
  <c r="A1348" i="2"/>
  <c r="B1348" i="2"/>
  <c r="A1349" i="2"/>
  <c r="B1349" i="2"/>
  <c r="A1350" i="2"/>
  <c r="B1350" i="2"/>
  <c r="A1351" i="2"/>
  <c r="B1351" i="2"/>
  <c r="A1352" i="2"/>
  <c r="B1352" i="2"/>
  <c r="A1353" i="2"/>
  <c r="B1353" i="2"/>
  <c r="A1354" i="2"/>
  <c r="B1354" i="2"/>
  <c r="A1355" i="2"/>
  <c r="B1355" i="2"/>
  <c r="A1356" i="2"/>
  <c r="B1356" i="2"/>
  <c r="A1357" i="2"/>
  <c r="B1357" i="2"/>
  <c r="A1358" i="2"/>
  <c r="B1358" i="2"/>
  <c r="A1359" i="2"/>
  <c r="B1359" i="2"/>
  <c r="A1360" i="2"/>
  <c r="B1360" i="2"/>
  <c r="A1361" i="2"/>
  <c r="B1361" i="2"/>
  <c r="A1362" i="2"/>
  <c r="B1362" i="2"/>
  <c r="A1363" i="2"/>
  <c r="B1363" i="2"/>
  <c r="A1364" i="2"/>
  <c r="B1364" i="2"/>
  <c r="A1365" i="2"/>
  <c r="B1365" i="2"/>
  <c r="A1366" i="2"/>
  <c r="B1366" i="2"/>
  <c r="A1367" i="2"/>
  <c r="B1367" i="2"/>
  <c r="A1368" i="2"/>
  <c r="B1368" i="2"/>
  <c r="A1369" i="2"/>
  <c r="B1369" i="2"/>
  <c r="A1370" i="2"/>
  <c r="B1370" i="2"/>
  <c r="A1371" i="2"/>
  <c r="B1371" i="2"/>
  <c r="A1372" i="2"/>
  <c r="B1372" i="2"/>
  <c r="A1373" i="2"/>
  <c r="B1373" i="2"/>
  <c r="A1374" i="2"/>
  <c r="B1374" i="2"/>
  <c r="A1375" i="2"/>
  <c r="B1375" i="2"/>
  <c r="A1376" i="2"/>
  <c r="B1376" i="2"/>
  <c r="A1377" i="2"/>
  <c r="B1377" i="2"/>
  <c r="A1378" i="2"/>
  <c r="B1378" i="2"/>
  <c r="A1379" i="2"/>
  <c r="B1379" i="2"/>
  <c r="A1380" i="2"/>
  <c r="B1380" i="2"/>
  <c r="A1381" i="2"/>
  <c r="B1381" i="2"/>
  <c r="A1382" i="2"/>
  <c r="B1382" i="2"/>
  <c r="A1383" i="2"/>
  <c r="B1383" i="2"/>
  <c r="A1384" i="2"/>
  <c r="B1384" i="2"/>
  <c r="A1385" i="2"/>
  <c r="B1385" i="2"/>
  <c r="A1386" i="2"/>
  <c r="B1386" i="2"/>
  <c r="A1387" i="2"/>
  <c r="B1387" i="2"/>
  <c r="A1388" i="2"/>
  <c r="B1388" i="2"/>
  <c r="A1389" i="2"/>
  <c r="B1389" i="2"/>
  <c r="A1390" i="2"/>
  <c r="B1390" i="2"/>
  <c r="A1391" i="2"/>
  <c r="B1391" i="2"/>
  <c r="A1392" i="2"/>
  <c r="B1392" i="2"/>
  <c r="A1393" i="2"/>
  <c r="B1393" i="2"/>
  <c r="A1394" i="2"/>
  <c r="B1394" i="2"/>
  <c r="A1395" i="2"/>
  <c r="B1395" i="2"/>
  <c r="A1396" i="2"/>
  <c r="B1396" i="2"/>
  <c r="A1397" i="2"/>
  <c r="B1397" i="2"/>
  <c r="A1398" i="2"/>
  <c r="B1398" i="2"/>
  <c r="A1399" i="2"/>
  <c r="B1399" i="2"/>
  <c r="A1400" i="2"/>
  <c r="B1400" i="2"/>
  <c r="A1401" i="2"/>
  <c r="B1401" i="2"/>
  <c r="A1402" i="2"/>
  <c r="B1402" i="2"/>
  <c r="A1403" i="2"/>
  <c r="B1403" i="2"/>
  <c r="A1404" i="2"/>
  <c r="B1404" i="2"/>
  <c r="A1405" i="2"/>
  <c r="B1405" i="2"/>
  <c r="A1406" i="2"/>
  <c r="B1406" i="2"/>
  <c r="A1407" i="2"/>
  <c r="B1407" i="2"/>
  <c r="A1408" i="2"/>
  <c r="B1408" i="2"/>
  <c r="A1409" i="2"/>
  <c r="B1409" i="2"/>
  <c r="A1410" i="2"/>
  <c r="B1410" i="2"/>
  <c r="A1411" i="2"/>
  <c r="B1411" i="2"/>
  <c r="A1412" i="2"/>
  <c r="B1412" i="2"/>
  <c r="A1413" i="2"/>
  <c r="B1413" i="2"/>
  <c r="A1414" i="2"/>
  <c r="B1414" i="2"/>
  <c r="A1415" i="2"/>
  <c r="B1415" i="2"/>
  <c r="A1416" i="2"/>
  <c r="B1416" i="2"/>
  <c r="A1417" i="2"/>
  <c r="B1417" i="2"/>
  <c r="A1418" i="2"/>
  <c r="B1418" i="2"/>
  <c r="A1419" i="2"/>
  <c r="B1419" i="2"/>
  <c r="A1420" i="2"/>
  <c r="B1420" i="2"/>
  <c r="A1421" i="2"/>
  <c r="B1421" i="2"/>
  <c r="A1422" i="2"/>
  <c r="B1422" i="2"/>
  <c r="A1423" i="2"/>
  <c r="B1423" i="2"/>
  <c r="A1424" i="2"/>
  <c r="B1424" i="2"/>
  <c r="A1425" i="2"/>
  <c r="B1425" i="2"/>
  <c r="A1426" i="2"/>
  <c r="B1426" i="2"/>
  <c r="A1427" i="2"/>
  <c r="B1427" i="2"/>
  <c r="A1428" i="2"/>
  <c r="B1428" i="2"/>
  <c r="A1429" i="2"/>
  <c r="B1429" i="2"/>
  <c r="A1430" i="2"/>
  <c r="B1430" i="2"/>
  <c r="A1431" i="2"/>
  <c r="B1431" i="2"/>
  <c r="A1432" i="2"/>
  <c r="B1432" i="2"/>
  <c r="A1433" i="2"/>
  <c r="B1433" i="2"/>
  <c r="A1434" i="2"/>
  <c r="B1434" i="2"/>
  <c r="A1435" i="2"/>
  <c r="B1435" i="2"/>
  <c r="A1436" i="2"/>
  <c r="B1436" i="2"/>
  <c r="A1437" i="2"/>
  <c r="B1437" i="2"/>
  <c r="A1438" i="2"/>
  <c r="B1438" i="2"/>
  <c r="A1439" i="2"/>
  <c r="B1439" i="2"/>
  <c r="A1440" i="2"/>
  <c r="B1440" i="2"/>
  <c r="A1441" i="2"/>
  <c r="B1441" i="2"/>
  <c r="A1442" i="2"/>
  <c r="B1442" i="2"/>
  <c r="A1443" i="2"/>
  <c r="B1443" i="2"/>
  <c r="A1444" i="2"/>
  <c r="B1444" i="2"/>
  <c r="A1445" i="2"/>
  <c r="B1445" i="2"/>
  <c r="A1446" i="2"/>
  <c r="B1446" i="2"/>
  <c r="A1447" i="2"/>
  <c r="B1447" i="2"/>
  <c r="A1448" i="2"/>
  <c r="B1448" i="2"/>
  <c r="A1449" i="2"/>
  <c r="B1449" i="2"/>
  <c r="A1450" i="2"/>
  <c r="B1450" i="2"/>
  <c r="A1451" i="2"/>
  <c r="B1451" i="2"/>
  <c r="A1452" i="2"/>
  <c r="B1452" i="2"/>
  <c r="A1453" i="2"/>
  <c r="B1453" i="2"/>
  <c r="A1454" i="2"/>
  <c r="B1454" i="2"/>
  <c r="A1455" i="2"/>
  <c r="B1455" i="2"/>
  <c r="A1456" i="2"/>
  <c r="B1456" i="2"/>
  <c r="A1457" i="2"/>
  <c r="B1457" i="2"/>
  <c r="A1458" i="2"/>
  <c r="B1458" i="2"/>
  <c r="A1459" i="2"/>
  <c r="B1459" i="2"/>
  <c r="A1460" i="2"/>
  <c r="B1460" i="2"/>
  <c r="A1461" i="2"/>
  <c r="B1461" i="2"/>
  <c r="A1462" i="2"/>
  <c r="B1462" i="2"/>
  <c r="A1463" i="2"/>
  <c r="B1463" i="2"/>
  <c r="A1464" i="2"/>
  <c r="B1464" i="2"/>
  <c r="A1465" i="2"/>
  <c r="B1465" i="2"/>
  <c r="A1466" i="2"/>
  <c r="B1466" i="2"/>
  <c r="A1467" i="2"/>
  <c r="B1467" i="2"/>
  <c r="A1468" i="2"/>
  <c r="B1468" i="2"/>
  <c r="A1469" i="2"/>
  <c r="B1469" i="2"/>
  <c r="A1470" i="2"/>
  <c r="B1470" i="2"/>
  <c r="A1471" i="2"/>
  <c r="B1471" i="2"/>
  <c r="A1472" i="2"/>
  <c r="B1472" i="2"/>
  <c r="A1473" i="2"/>
  <c r="B1473" i="2"/>
  <c r="A1474" i="2"/>
  <c r="B1474" i="2"/>
  <c r="A1475" i="2"/>
  <c r="B1475" i="2"/>
  <c r="A1476" i="2"/>
  <c r="B1476" i="2"/>
  <c r="A1477" i="2"/>
  <c r="B1477" i="2"/>
  <c r="A1478" i="2"/>
  <c r="B1478" i="2"/>
  <c r="A1479" i="2"/>
  <c r="B1479" i="2"/>
  <c r="A1480" i="2"/>
  <c r="B1480" i="2"/>
  <c r="A1481" i="2"/>
  <c r="B1481" i="2"/>
  <c r="A1482" i="2"/>
  <c r="B1482" i="2"/>
  <c r="A1483" i="2"/>
  <c r="B1483" i="2"/>
  <c r="A1484" i="2"/>
  <c r="B1484" i="2"/>
  <c r="A1485" i="2"/>
  <c r="B1485" i="2"/>
  <c r="A1486" i="2"/>
  <c r="B1486" i="2"/>
  <c r="A1487" i="2"/>
  <c r="B1487" i="2"/>
  <c r="A1488" i="2"/>
  <c r="B1488" i="2"/>
  <c r="A1489" i="2"/>
  <c r="B1489" i="2"/>
  <c r="A1490" i="2"/>
  <c r="B1490" i="2"/>
  <c r="A1491" i="2"/>
  <c r="B1491" i="2"/>
  <c r="A1492" i="2"/>
  <c r="B1492" i="2"/>
  <c r="A1493" i="2"/>
  <c r="B1493" i="2"/>
  <c r="A1494" i="2"/>
  <c r="B1494" i="2"/>
  <c r="A1495" i="2"/>
  <c r="B1495" i="2"/>
  <c r="A1496" i="2"/>
  <c r="B1496" i="2"/>
  <c r="A1497" i="2"/>
  <c r="B1497" i="2"/>
  <c r="A1498" i="2"/>
  <c r="B1498" i="2"/>
  <c r="A1499" i="2"/>
  <c r="B1499" i="2"/>
  <c r="A1500" i="2"/>
  <c r="B1500" i="2"/>
  <c r="A1501" i="2"/>
  <c r="B1501" i="2"/>
  <c r="A1502" i="2"/>
  <c r="B1502" i="2"/>
  <c r="A1503" i="2"/>
  <c r="B1503" i="2"/>
  <c r="A1504" i="2"/>
  <c r="B1504" i="2"/>
  <c r="A1505" i="2"/>
  <c r="B1505" i="2"/>
  <c r="A1506" i="2"/>
  <c r="B1506" i="2"/>
  <c r="A1507" i="2"/>
  <c r="B1507" i="2"/>
  <c r="A1508" i="2"/>
  <c r="B1508" i="2"/>
  <c r="A1509" i="2"/>
  <c r="B1509" i="2"/>
  <c r="A1510" i="2"/>
  <c r="B1510" i="2"/>
  <c r="A1511" i="2"/>
  <c r="B1511" i="2"/>
  <c r="A1512" i="2"/>
  <c r="B1512" i="2"/>
  <c r="A1513" i="2"/>
  <c r="B1513" i="2"/>
  <c r="A1514" i="2"/>
  <c r="B1514" i="2"/>
  <c r="A1515" i="2"/>
  <c r="B1515" i="2"/>
  <c r="A1516" i="2"/>
  <c r="B1516" i="2"/>
  <c r="A1517" i="2"/>
  <c r="B1517" i="2"/>
  <c r="A1518" i="2"/>
  <c r="B1518" i="2"/>
  <c r="A1519" i="2"/>
  <c r="B1519" i="2"/>
  <c r="A1520" i="2"/>
  <c r="B1520" i="2"/>
  <c r="A1521" i="2"/>
  <c r="B1521" i="2"/>
  <c r="A1522" i="2"/>
  <c r="B1522" i="2"/>
  <c r="A1523" i="2"/>
  <c r="B1523" i="2"/>
  <c r="A1524" i="2"/>
  <c r="B1524" i="2"/>
  <c r="A1525" i="2"/>
  <c r="B1525" i="2"/>
  <c r="A1526" i="2"/>
  <c r="B1526" i="2"/>
  <c r="A1527" i="2"/>
  <c r="B1527" i="2"/>
  <c r="A1528" i="2"/>
  <c r="B1528" i="2"/>
  <c r="A1529" i="2"/>
  <c r="B1529" i="2"/>
  <c r="A1530" i="2"/>
  <c r="B1530" i="2"/>
  <c r="A1531" i="2"/>
  <c r="B1531" i="2"/>
  <c r="A1532" i="2"/>
  <c r="B1532" i="2"/>
  <c r="A1533" i="2"/>
  <c r="B1533" i="2"/>
  <c r="A1534" i="2"/>
  <c r="B1534" i="2"/>
  <c r="A1535" i="2"/>
  <c r="B1535" i="2"/>
  <c r="A1536" i="2"/>
  <c r="B1536" i="2"/>
  <c r="A1537" i="2"/>
  <c r="B1537" i="2"/>
  <c r="A1538" i="2"/>
  <c r="B1538" i="2"/>
  <c r="A1539" i="2"/>
  <c r="B1539" i="2"/>
  <c r="A1540" i="2"/>
  <c r="B1540" i="2"/>
  <c r="A1541" i="2"/>
  <c r="B1541" i="2"/>
  <c r="A1542" i="2"/>
  <c r="B1542" i="2"/>
  <c r="A1543" i="2"/>
  <c r="B1543" i="2"/>
  <c r="A1544" i="2"/>
  <c r="B1544" i="2"/>
  <c r="A1545" i="2"/>
  <c r="B1545" i="2"/>
  <c r="A1546" i="2"/>
  <c r="B1546" i="2"/>
  <c r="A1547" i="2"/>
  <c r="B1547" i="2"/>
  <c r="A1548" i="2"/>
  <c r="B1548" i="2"/>
  <c r="A1549" i="2"/>
  <c r="B1549" i="2"/>
  <c r="A1550" i="2"/>
  <c r="B1550" i="2"/>
  <c r="A1551" i="2"/>
  <c r="B1551" i="2"/>
  <c r="A1552" i="2"/>
  <c r="B1552" i="2"/>
  <c r="A1553" i="2"/>
  <c r="B1553" i="2"/>
  <c r="A1554" i="2"/>
  <c r="B1554" i="2"/>
  <c r="A1555" i="2"/>
  <c r="B1555" i="2"/>
  <c r="A1556" i="2"/>
  <c r="B1556" i="2"/>
  <c r="A1557" i="2"/>
  <c r="B1557" i="2"/>
  <c r="A1558" i="2"/>
  <c r="B1558" i="2"/>
  <c r="A1559" i="2"/>
  <c r="B1559" i="2"/>
  <c r="A1560" i="2"/>
  <c r="B1560" i="2"/>
  <c r="A1561" i="2"/>
  <c r="B1561" i="2"/>
  <c r="A1562" i="2"/>
  <c r="B1562" i="2"/>
  <c r="A1563" i="2"/>
  <c r="B1563" i="2"/>
  <c r="A1564" i="2"/>
  <c r="B1564" i="2"/>
  <c r="A1565" i="2"/>
  <c r="B1565" i="2"/>
  <c r="A1566" i="2"/>
  <c r="B1566" i="2"/>
  <c r="A1567" i="2"/>
  <c r="B1567" i="2"/>
  <c r="A1568" i="2"/>
  <c r="B1568" i="2"/>
  <c r="A1569" i="2"/>
  <c r="B1569" i="2"/>
  <c r="A1570" i="2"/>
  <c r="B1570" i="2"/>
  <c r="A1571" i="2"/>
  <c r="B1571" i="2"/>
  <c r="A1572" i="2"/>
  <c r="B1572" i="2"/>
  <c r="A1573" i="2"/>
  <c r="B1573" i="2"/>
  <c r="A1574" i="2"/>
  <c r="B1574" i="2"/>
  <c r="A1575" i="2"/>
  <c r="B1575" i="2"/>
  <c r="A1576" i="2"/>
  <c r="B1576" i="2"/>
  <c r="A1577" i="2"/>
  <c r="B1577" i="2"/>
  <c r="A1578" i="2"/>
  <c r="B1578" i="2"/>
  <c r="A1579" i="2"/>
  <c r="B1579" i="2"/>
  <c r="A1580" i="2"/>
  <c r="B1580" i="2"/>
  <c r="A1581" i="2"/>
  <c r="B1581" i="2"/>
  <c r="A1582" i="2"/>
  <c r="B1582" i="2"/>
  <c r="A1583" i="2"/>
  <c r="B1583" i="2"/>
  <c r="A1584" i="2"/>
  <c r="B1584" i="2"/>
  <c r="A1585" i="2"/>
  <c r="B1585" i="2"/>
  <c r="A1586" i="2"/>
  <c r="B1586" i="2"/>
  <c r="A1587" i="2"/>
  <c r="B1587" i="2"/>
  <c r="A1588" i="2"/>
  <c r="B1588" i="2"/>
  <c r="A1589" i="2"/>
  <c r="B1589" i="2"/>
  <c r="A1590" i="2"/>
  <c r="B1590" i="2"/>
  <c r="A1591" i="2"/>
  <c r="B1591" i="2"/>
  <c r="A1592" i="2"/>
  <c r="B1592" i="2"/>
  <c r="A1593" i="2"/>
  <c r="B1593" i="2"/>
  <c r="A1594" i="2"/>
  <c r="B1594" i="2"/>
  <c r="A1595" i="2"/>
  <c r="B1595" i="2"/>
  <c r="A1596" i="2"/>
  <c r="B1596" i="2"/>
  <c r="A1597" i="2"/>
  <c r="B1597" i="2"/>
  <c r="A1598" i="2"/>
  <c r="B1598" i="2"/>
  <c r="A1599" i="2"/>
  <c r="B1599" i="2"/>
  <c r="A1600" i="2"/>
  <c r="B1600" i="2"/>
  <c r="A1601" i="2"/>
  <c r="B1601" i="2"/>
  <c r="A1602" i="2"/>
  <c r="B1602" i="2"/>
  <c r="A1603" i="2"/>
  <c r="B1603" i="2"/>
  <c r="A1604" i="2"/>
  <c r="B1604" i="2"/>
  <c r="A1605" i="2"/>
  <c r="B1605" i="2"/>
  <c r="A1606" i="2"/>
  <c r="B1606" i="2"/>
  <c r="A1607" i="2"/>
  <c r="B1607" i="2"/>
  <c r="A1608" i="2"/>
  <c r="B1608" i="2"/>
  <c r="A1609" i="2"/>
  <c r="B1609" i="2"/>
  <c r="A1610" i="2"/>
  <c r="B1610" i="2"/>
  <c r="A1611" i="2"/>
  <c r="B1611" i="2"/>
  <c r="A1612" i="2"/>
  <c r="B1612" i="2"/>
  <c r="A1613" i="2"/>
  <c r="B1613" i="2"/>
  <c r="A1614" i="2"/>
  <c r="B1614" i="2"/>
  <c r="A1615" i="2"/>
  <c r="B1615" i="2"/>
  <c r="A1616" i="2"/>
  <c r="B1616" i="2"/>
  <c r="A1617" i="2"/>
  <c r="B1617" i="2"/>
  <c r="A1618" i="2"/>
  <c r="B1618" i="2"/>
  <c r="A1619" i="2"/>
  <c r="B1619" i="2"/>
  <c r="A1620" i="2"/>
  <c r="B1620" i="2"/>
  <c r="A1621" i="2"/>
  <c r="B1621" i="2"/>
  <c r="A1622" i="2"/>
  <c r="B1622" i="2"/>
  <c r="A1623" i="2"/>
  <c r="B1623" i="2"/>
  <c r="A1624" i="2"/>
  <c r="B1624" i="2"/>
  <c r="A1625" i="2"/>
  <c r="B1625" i="2"/>
  <c r="A1626" i="2"/>
  <c r="B1626" i="2"/>
  <c r="A1627" i="2"/>
  <c r="B1627" i="2"/>
  <c r="A1628" i="2"/>
  <c r="B1628" i="2"/>
  <c r="A1629" i="2"/>
  <c r="B1629" i="2"/>
  <c r="A1630" i="2"/>
  <c r="B1630" i="2"/>
  <c r="A1631" i="2"/>
  <c r="B1631" i="2"/>
  <c r="A1632" i="2"/>
  <c r="B1632" i="2"/>
  <c r="A1633" i="2"/>
  <c r="B1633" i="2"/>
  <c r="A1634" i="2"/>
  <c r="B1634" i="2"/>
  <c r="A1635" i="2"/>
  <c r="B1635" i="2"/>
  <c r="A1636" i="2"/>
  <c r="B1636" i="2"/>
  <c r="A1637" i="2"/>
  <c r="B1637" i="2"/>
  <c r="A1638" i="2"/>
  <c r="B1638" i="2"/>
  <c r="A1639" i="2"/>
  <c r="B1639" i="2"/>
  <c r="A1640" i="2"/>
  <c r="B1640" i="2"/>
  <c r="A1641" i="2"/>
  <c r="B1641" i="2"/>
  <c r="A1642" i="2"/>
  <c r="B1642" i="2"/>
  <c r="A1643" i="2"/>
  <c r="B1643" i="2"/>
  <c r="A1644" i="2"/>
  <c r="B1644" i="2"/>
  <c r="A1645" i="2"/>
  <c r="B1645" i="2"/>
  <c r="A1646" i="2"/>
  <c r="B1646" i="2"/>
  <c r="A1647" i="2"/>
  <c r="B1647" i="2"/>
  <c r="A1648" i="2"/>
  <c r="B1648" i="2"/>
  <c r="A1649" i="2"/>
  <c r="B1649" i="2"/>
  <c r="A1650" i="2"/>
  <c r="B1650" i="2"/>
  <c r="A1651" i="2"/>
  <c r="B1651" i="2"/>
  <c r="A1652" i="2"/>
  <c r="B1652" i="2"/>
  <c r="A1653" i="2"/>
  <c r="B1653" i="2"/>
  <c r="A1654" i="2"/>
  <c r="B1654" i="2"/>
  <c r="A1655" i="2"/>
  <c r="B1655" i="2"/>
  <c r="A1656" i="2"/>
  <c r="B1656" i="2"/>
  <c r="A1657" i="2"/>
  <c r="B1657" i="2"/>
  <c r="A1658" i="2"/>
  <c r="B1658" i="2"/>
  <c r="A1659" i="2"/>
  <c r="B1659" i="2"/>
  <c r="A1660" i="2"/>
  <c r="B1660" i="2"/>
  <c r="A1661" i="2"/>
  <c r="B1661" i="2"/>
  <c r="A1662" i="2"/>
  <c r="B1662" i="2"/>
  <c r="A1663" i="2"/>
  <c r="B1663" i="2"/>
  <c r="A1664" i="2"/>
  <c r="B1664" i="2"/>
  <c r="A1665" i="2"/>
  <c r="B1665" i="2"/>
  <c r="A1666" i="2"/>
  <c r="B1666" i="2"/>
  <c r="A1667" i="2"/>
  <c r="B1667" i="2"/>
  <c r="A1668" i="2"/>
  <c r="B1668" i="2"/>
  <c r="A1669" i="2"/>
  <c r="B1669" i="2"/>
  <c r="A1670" i="2"/>
  <c r="B1670" i="2"/>
  <c r="A1671" i="2"/>
  <c r="B1671" i="2"/>
  <c r="A1672" i="2"/>
  <c r="B1672" i="2"/>
  <c r="A1673" i="2"/>
  <c r="B1673" i="2"/>
  <c r="A1674" i="2"/>
  <c r="B1674" i="2"/>
  <c r="A1675" i="2"/>
  <c r="B1675" i="2"/>
  <c r="A1676" i="2"/>
  <c r="B1676" i="2"/>
  <c r="A1677" i="2"/>
  <c r="B1677" i="2"/>
  <c r="A1678" i="2"/>
  <c r="B1678" i="2"/>
  <c r="A1679" i="2"/>
  <c r="B1679" i="2"/>
  <c r="A1680" i="2"/>
  <c r="B1680" i="2"/>
  <c r="A1681" i="2"/>
  <c r="B1681" i="2"/>
  <c r="A1682" i="2"/>
  <c r="B1682" i="2"/>
  <c r="A1683" i="2"/>
  <c r="B1683" i="2"/>
  <c r="A1684" i="2"/>
  <c r="B1684" i="2"/>
  <c r="A1685" i="2"/>
  <c r="B1685" i="2"/>
  <c r="A1686" i="2"/>
  <c r="B1686" i="2"/>
  <c r="A1687" i="2"/>
  <c r="B1687" i="2"/>
  <c r="A1688" i="2"/>
  <c r="B1688" i="2"/>
  <c r="A1689" i="2"/>
  <c r="B1689" i="2"/>
  <c r="A1690" i="2"/>
  <c r="B1690" i="2"/>
  <c r="A1691" i="2"/>
  <c r="B1691" i="2"/>
  <c r="A1692" i="2"/>
  <c r="B1692" i="2"/>
  <c r="A1693" i="2"/>
  <c r="B1693" i="2"/>
  <c r="A1694" i="2"/>
  <c r="B1694" i="2"/>
  <c r="A1695" i="2"/>
  <c r="B1695" i="2"/>
  <c r="A1696" i="2"/>
  <c r="B1696" i="2"/>
  <c r="A1697" i="2"/>
  <c r="B1697" i="2"/>
  <c r="A1698" i="2"/>
  <c r="B1698" i="2"/>
  <c r="A1699" i="2"/>
  <c r="B1699" i="2"/>
  <c r="A1700" i="2"/>
  <c r="B1700" i="2"/>
  <c r="A1701" i="2"/>
  <c r="B1701" i="2"/>
  <c r="A1702" i="2"/>
  <c r="B1702" i="2"/>
  <c r="A1703" i="2"/>
  <c r="B1703" i="2"/>
  <c r="A1704" i="2"/>
  <c r="B1704" i="2"/>
  <c r="A1705" i="2"/>
  <c r="B1705" i="2"/>
  <c r="A1706" i="2"/>
  <c r="B1706" i="2"/>
  <c r="A1707" i="2"/>
  <c r="B1707" i="2"/>
  <c r="A1708" i="2"/>
  <c r="B1708" i="2"/>
  <c r="A1709" i="2"/>
  <c r="B1709" i="2"/>
  <c r="A1710" i="2"/>
  <c r="B1710" i="2"/>
  <c r="A1711" i="2"/>
  <c r="B1711" i="2"/>
  <c r="A1712" i="2"/>
  <c r="B1712" i="2"/>
  <c r="A1713" i="2"/>
  <c r="B1713" i="2"/>
  <c r="A1714" i="2"/>
  <c r="B1714" i="2"/>
  <c r="A1715" i="2"/>
  <c r="B1715" i="2"/>
  <c r="A1716" i="2"/>
  <c r="B1716" i="2"/>
  <c r="A1717" i="2"/>
  <c r="B1717" i="2"/>
  <c r="A1718" i="2"/>
  <c r="B1718" i="2"/>
  <c r="A1719" i="2"/>
  <c r="B1719" i="2"/>
  <c r="A1720" i="2"/>
  <c r="B1720" i="2"/>
  <c r="A1721" i="2"/>
  <c r="B1721" i="2"/>
  <c r="A1722" i="2"/>
  <c r="B1722" i="2"/>
  <c r="A1723" i="2"/>
  <c r="B1723" i="2"/>
  <c r="A1724" i="2"/>
  <c r="B1724" i="2"/>
  <c r="A1725" i="2"/>
  <c r="B1725" i="2"/>
  <c r="A1726" i="2"/>
  <c r="B1726" i="2"/>
  <c r="A1727" i="2"/>
  <c r="B1727" i="2"/>
  <c r="A1728" i="2"/>
  <c r="B1728" i="2"/>
  <c r="A1729" i="2"/>
  <c r="B1729" i="2"/>
  <c r="A1730" i="2"/>
  <c r="B1730" i="2"/>
  <c r="A1731" i="2"/>
  <c r="B1731" i="2"/>
  <c r="A1732" i="2"/>
  <c r="B1732" i="2"/>
  <c r="A1733" i="2"/>
  <c r="B1733" i="2"/>
  <c r="A1734" i="2"/>
  <c r="B1734" i="2"/>
  <c r="A1735" i="2"/>
  <c r="B1735" i="2"/>
  <c r="A1736" i="2"/>
  <c r="B1736" i="2"/>
  <c r="A1737" i="2"/>
  <c r="B1737" i="2"/>
  <c r="A1738" i="2"/>
  <c r="B1738" i="2"/>
  <c r="A1739" i="2"/>
  <c r="B1739" i="2"/>
  <c r="A1740" i="2"/>
  <c r="B1740" i="2"/>
  <c r="A1741" i="2"/>
  <c r="B1741" i="2"/>
  <c r="A1742" i="2"/>
  <c r="B1742" i="2"/>
  <c r="A1743" i="2"/>
  <c r="B1743" i="2"/>
  <c r="A1744" i="2"/>
  <c r="B1744" i="2"/>
  <c r="A1745" i="2"/>
  <c r="B1745" i="2"/>
  <c r="A1746" i="2"/>
  <c r="B1746" i="2"/>
  <c r="A1747" i="2"/>
  <c r="B1747" i="2"/>
  <c r="A1748" i="2"/>
  <c r="B1748" i="2"/>
  <c r="A1749" i="2"/>
  <c r="B1749" i="2"/>
  <c r="A1750" i="2"/>
  <c r="B1750" i="2"/>
  <c r="A1751" i="2"/>
  <c r="B1751" i="2"/>
  <c r="A1752" i="2"/>
  <c r="B1752" i="2"/>
  <c r="A1753" i="2"/>
  <c r="B1753" i="2"/>
  <c r="A1754" i="2"/>
  <c r="B1754" i="2"/>
  <c r="A1755" i="2"/>
  <c r="B1755" i="2"/>
  <c r="A1756" i="2"/>
  <c r="B1756" i="2"/>
  <c r="A1757" i="2"/>
  <c r="B1757" i="2"/>
  <c r="A1758" i="2"/>
  <c r="B1758" i="2"/>
  <c r="A1759" i="2"/>
  <c r="B1759" i="2"/>
  <c r="A1760" i="2"/>
  <c r="B1760" i="2"/>
  <c r="A1761" i="2"/>
  <c r="B1761" i="2"/>
  <c r="A1762" i="2"/>
  <c r="B1762" i="2"/>
  <c r="A1763" i="2"/>
  <c r="B1763" i="2"/>
  <c r="A1764" i="2"/>
  <c r="B1764" i="2"/>
  <c r="A1765" i="2"/>
  <c r="B1765" i="2"/>
  <c r="A1766" i="2"/>
  <c r="B1766" i="2"/>
  <c r="A1767" i="2"/>
  <c r="B1767" i="2"/>
  <c r="A1768" i="2"/>
  <c r="B1768" i="2"/>
  <c r="A1769" i="2"/>
  <c r="B1769" i="2"/>
  <c r="A1770" i="2"/>
  <c r="B1770" i="2"/>
  <c r="A1771" i="2"/>
  <c r="B1771" i="2"/>
  <c r="A1772" i="2"/>
  <c r="B1772" i="2"/>
  <c r="A1773" i="2"/>
  <c r="B1773" i="2"/>
  <c r="A1774" i="2"/>
  <c r="B1774" i="2"/>
  <c r="A1775" i="2"/>
  <c r="B1775" i="2"/>
  <c r="A1776" i="2"/>
  <c r="B1776" i="2"/>
  <c r="A1777" i="2"/>
  <c r="B1777" i="2"/>
  <c r="A1778" i="2"/>
  <c r="B1778" i="2"/>
  <c r="A1779" i="2"/>
  <c r="B1779" i="2"/>
  <c r="A1780" i="2"/>
  <c r="B1780" i="2"/>
  <c r="A1781" i="2"/>
  <c r="B1781" i="2"/>
  <c r="A1782" i="2"/>
  <c r="B1782" i="2"/>
  <c r="A1783" i="2"/>
  <c r="B1783" i="2"/>
  <c r="A1784" i="2"/>
  <c r="B1784" i="2"/>
  <c r="A1785" i="2"/>
  <c r="B1785" i="2"/>
  <c r="A1786" i="2"/>
  <c r="B1786" i="2"/>
  <c r="A1787" i="2"/>
  <c r="B1787" i="2"/>
  <c r="A1788" i="2"/>
  <c r="B1788" i="2"/>
  <c r="A1789" i="2"/>
  <c r="B1789" i="2"/>
  <c r="A1790" i="2"/>
  <c r="B1790" i="2"/>
  <c r="A1791" i="2"/>
  <c r="B1791" i="2"/>
  <c r="A1792" i="2"/>
  <c r="B1792" i="2"/>
  <c r="A1793" i="2"/>
  <c r="B1793" i="2"/>
  <c r="A1794" i="2"/>
  <c r="B1794" i="2"/>
  <c r="A1795" i="2"/>
  <c r="B1795" i="2"/>
  <c r="A1796" i="2"/>
  <c r="B1796" i="2"/>
  <c r="A1797" i="2"/>
  <c r="B1797" i="2"/>
  <c r="A1798" i="2"/>
  <c r="B1798" i="2"/>
  <c r="A1799" i="2"/>
  <c r="B1799" i="2"/>
  <c r="A1800" i="2"/>
  <c r="B1800" i="2"/>
  <c r="A1801" i="2"/>
  <c r="B1801" i="2"/>
  <c r="A1802" i="2"/>
  <c r="B1802" i="2"/>
  <c r="A1803" i="2"/>
  <c r="B1803" i="2"/>
  <c r="A1804" i="2"/>
  <c r="B1804" i="2"/>
  <c r="A1805" i="2"/>
  <c r="B1805" i="2"/>
  <c r="A1806" i="2"/>
  <c r="B1806" i="2"/>
  <c r="A1807" i="2"/>
  <c r="B1807" i="2"/>
  <c r="A1808" i="2"/>
  <c r="B1808" i="2"/>
  <c r="A1809" i="2"/>
  <c r="B1809" i="2"/>
  <c r="A1810" i="2"/>
  <c r="B1810" i="2"/>
  <c r="A1811" i="2"/>
  <c r="B1811" i="2"/>
  <c r="A1812" i="2"/>
  <c r="B1812" i="2"/>
  <c r="A1813" i="2"/>
  <c r="B1813" i="2"/>
  <c r="A1814" i="2"/>
  <c r="B1814" i="2"/>
  <c r="A1815" i="2"/>
  <c r="B1815" i="2"/>
  <c r="A1816" i="2"/>
  <c r="B1816" i="2"/>
  <c r="A1817" i="2"/>
  <c r="B1817" i="2"/>
  <c r="A1818" i="2"/>
  <c r="B1818" i="2"/>
  <c r="A1819" i="2"/>
  <c r="B1819" i="2"/>
  <c r="A1820" i="2"/>
  <c r="B1820" i="2"/>
  <c r="A1821" i="2"/>
  <c r="B1821" i="2"/>
  <c r="A1822" i="2"/>
  <c r="B1822" i="2"/>
  <c r="A1823" i="2"/>
  <c r="B1823" i="2"/>
  <c r="A1824" i="2"/>
  <c r="B1824" i="2"/>
  <c r="A1825" i="2"/>
  <c r="B1825" i="2"/>
  <c r="A1826" i="2"/>
  <c r="B1826" i="2"/>
  <c r="A1827" i="2"/>
  <c r="B1827" i="2"/>
  <c r="A1828" i="2"/>
  <c r="B1828" i="2"/>
  <c r="A1829" i="2"/>
  <c r="B1829" i="2"/>
  <c r="A1830" i="2"/>
  <c r="B1830" i="2"/>
  <c r="A1831" i="2"/>
  <c r="B1831" i="2"/>
  <c r="A1832" i="2"/>
  <c r="B1832" i="2"/>
  <c r="A1833" i="2"/>
  <c r="B1833" i="2"/>
  <c r="A1834" i="2"/>
  <c r="B1834" i="2"/>
  <c r="A1835" i="2"/>
  <c r="B1835" i="2"/>
  <c r="A1836" i="2"/>
  <c r="B1836" i="2"/>
  <c r="A1837" i="2"/>
  <c r="B1837" i="2"/>
  <c r="A1838" i="2"/>
  <c r="B1838" i="2"/>
  <c r="A1839" i="2"/>
  <c r="B1839" i="2"/>
  <c r="A1840" i="2"/>
  <c r="B1840" i="2"/>
  <c r="A1841" i="2"/>
  <c r="B1841" i="2"/>
  <c r="A1842" i="2"/>
  <c r="B1842" i="2"/>
  <c r="A1843" i="2"/>
  <c r="B1843" i="2"/>
  <c r="A1844" i="2"/>
  <c r="B1844" i="2"/>
  <c r="A1845" i="2"/>
  <c r="B1845" i="2"/>
  <c r="A1846" i="2"/>
  <c r="B1846" i="2"/>
  <c r="A1847" i="2"/>
  <c r="B1847" i="2"/>
  <c r="A1848" i="2"/>
  <c r="B1848" i="2"/>
  <c r="A1849" i="2"/>
  <c r="B1849" i="2"/>
  <c r="A1850" i="2"/>
  <c r="B1850" i="2"/>
  <c r="A1851" i="2"/>
  <c r="B1851" i="2"/>
  <c r="A1852" i="2"/>
  <c r="B1852" i="2"/>
  <c r="A1853" i="2"/>
  <c r="B1853" i="2"/>
  <c r="A1854" i="2"/>
  <c r="B1854" i="2"/>
  <c r="A1855" i="2"/>
  <c r="B1855" i="2"/>
  <c r="A1856" i="2"/>
  <c r="B1856" i="2"/>
  <c r="A1857" i="2"/>
  <c r="B1857" i="2"/>
  <c r="A1858" i="2"/>
  <c r="B1858" i="2"/>
  <c r="A1859" i="2"/>
  <c r="B1859" i="2"/>
  <c r="A1860" i="2"/>
  <c r="B1860" i="2"/>
  <c r="A1861" i="2"/>
  <c r="B1861" i="2"/>
  <c r="A1862" i="2"/>
  <c r="B1862" i="2"/>
  <c r="A1863" i="2"/>
  <c r="B1863" i="2"/>
  <c r="A1864" i="2"/>
  <c r="B1864" i="2"/>
  <c r="A1865" i="2"/>
  <c r="B1865" i="2"/>
  <c r="A1866" i="2"/>
  <c r="B1866" i="2"/>
  <c r="A1867" i="2"/>
  <c r="B1867" i="2"/>
  <c r="A1868" i="2"/>
  <c r="B1868" i="2"/>
  <c r="A1869" i="2"/>
  <c r="B1869" i="2"/>
  <c r="A1870" i="2"/>
  <c r="B1870" i="2"/>
  <c r="A1871" i="2"/>
  <c r="B1871" i="2"/>
  <c r="A1872" i="2"/>
  <c r="B1872" i="2"/>
  <c r="A1873" i="2"/>
  <c r="B1873" i="2"/>
  <c r="A1874" i="2"/>
  <c r="B1874" i="2"/>
  <c r="A1875" i="2"/>
  <c r="B1875" i="2"/>
  <c r="A1876" i="2"/>
  <c r="B1876" i="2"/>
  <c r="A1877" i="2"/>
  <c r="B1877" i="2"/>
  <c r="A1878" i="2"/>
  <c r="B1878" i="2"/>
  <c r="A1879" i="2"/>
  <c r="B1879" i="2"/>
  <c r="A1880" i="2"/>
  <c r="B1880" i="2"/>
  <c r="A1881" i="2"/>
  <c r="B1881" i="2"/>
  <c r="A1882" i="2"/>
  <c r="B1882" i="2"/>
  <c r="A1883" i="2"/>
  <c r="B1883" i="2"/>
  <c r="A1884" i="2"/>
  <c r="B1884" i="2"/>
  <c r="A1885" i="2"/>
  <c r="B1885" i="2"/>
  <c r="A1886" i="2"/>
  <c r="B1886" i="2"/>
  <c r="A1887" i="2"/>
  <c r="B1887" i="2"/>
  <c r="A1888" i="2"/>
  <c r="B1888" i="2"/>
  <c r="A1889" i="2"/>
  <c r="B1889" i="2"/>
  <c r="A1890" i="2"/>
  <c r="B1890" i="2"/>
  <c r="A1891" i="2"/>
  <c r="B1891" i="2"/>
  <c r="A1892" i="2"/>
  <c r="B1892" i="2"/>
  <c r="A1893" i="2"/>
  <c r="B1893" i="2"/>
  <c r="A1894" i="2"/>
  <c r="B1894" i="2"/>
  <c r="A1895" i="2"/>
  <c r="B1895" i="2"/>
  <c r="A1896" i="2"/>
  <c r="B1896" i="2"/>
  <c r="A1897" i="2"/>
  <c r="B1897" i="2"/>
  <c r="A1898" i="2"/>
  <c r="B1898" i="2"/>
  <c r="A1899" i="2"/>
  <c r="B1899" i="2"/>
  <c r="A1900" i="2"/>
  <c r="B1900" i="2"/>
  <c r="A1901" i="2"/>
  <c r="B1901" i="2"/>
  <c r="A1902" i="2"/>
  <c r="B1902" i="2"/>
  <c r="A1903" i="2"/>
  <c r="B1903" i="2"/>
  <c r="A1904" i="2"/>
  <c r="B1904" i="2"/>
  <c r="A1905" i="2"/>
  <c r="B1905" i="2"/>
  <c r="A1906" i="2"/>
  <c r="B1906" i="2"/>
  <c r="A1907" i="2"/>
  <c r="B1907" i="2"/>
  <c r="A1908" i="2"/>
  <c r="B1908" i="2"/>
  <c r="A1909" i="2"/>
  <c r="B1909" i="2"/>
  <c r="A1910" i="2"/>
  <c r="B1910" i="2"/>
  <c r="A1911" i="2"/>
  <c r="B1911" i="2"/>
  <c r="A1912" i="2"/>
  <c r="B1912" i="2"/>
  <c r="A1913" i="2"/>
  <c r="B1913" i="2"/>
  <c r="A1914" i="2"/>
  <c r="B1914" i="2"/>
  <c r="A1915" i="2"/>
  <c r="B1915" i="2"/>
  <c r="A1916" i="2"/>
  <c r="B1916" i="2"/>
  <c r="A1917" i="2"/>
  <c r="B1917" i="2"/>
  <c r="A1918" i="2"/>
  <c r="B1918" i="2"/>
  <c r="A1919" i="2"/>
  <c r="B1919" i="2"/>
  <c r="A1920" i="2"/>
  <c r="B1920" i="2"/>
  <c r="A1921" i="2"/>
  <c r="B1921" i="2"/>
  <c r="A1922" i="2"/>
  <c r="B1922" i="2"/>
  <c r="A1923" i="2"/>
  <c r="B1923" i="2"/>
  <c r="A1924" i="2"/>
  <c r="B1924" i="2"/>
  <c r="A1925" i="2"/>
  <c r="B1925" i="2"/>
  <c r="A1926" i="2"/>
  <c r="B1926" i="2"/>
  <c r="A1927" i="2"/>
  <c r="B1927" i="2"/>
  <c r="A1928" i="2"/>
  <c r="B1928" i="2"/>
  <c r="A1929" i="2"/>
  <c r="B1929" i="2"/>
  <c r="A1930" i="2"/>
  <c r="B1930" i="2"/>
  <c r="A1931" i="2"/>
  <c r="B1931" i="2"/>
  <c r="A1932" i="2"/>
  <c r="B1932" i="2"/>
  <c r="A1933" i="2"/>
  <c r="B1933" i="2"/>
  <c r="A1934" i="2"/>
  <c r="B1934" i="2"/>
  <c r="A1935" i="2"/>
  <c r="B1935" i="2"/>
  <c r="A1936" i="2"/>
  <c r="B1936" i="2"/>
  <c r="A1937" i="2"/>
  <c r="B1937" i="2"/>
  <c r="A1938" i="2"/>
  <c r="B1938" i="2"/>
  <c r="A1939" i="2"/>
  <c r="B1939" i="2"/>
  <c r="A1940" i="2"/>
  <c r="B1940" i="2"/>
  <c r="A1941" i="2"/>
  <c r="B1941" i="2"/>
  <c r="A1942" i="2"/>
  <c r="B1942" i="2"/>
  <c r="A1943" i="2"/>
  <c r="B1943" i="2"/>
  <c r="A1944" i="2"/>
  <c r="B1944" i="2"/>
  <c r="A1945" i="2"/>
  <c r="B1945" i="2"/>
  <c r="A1946" i="2"/>
  <c r="B1946" i="2"/>
  <c r="A1947" i="2"/>
  <c r="B1947" i="2"/>
  <c r="A1948" i="2"/>
  <c r="B1948" i="2"/>
  <c r="A1949" i="2"/>
  <c r="B1949" i="2"/>
  <c r="A1950" i="2"/>
  <c r="B1950" i="2"/>
  <c r="A1951" i="2"/>
  <c r="B1951" i="2"/>
  <c r="A1952" i="2"/>
  <c r="B1952" i="2"/>
  <c r="A1953" i="2"/>
  <c r="B1953" i="2"/>
  <c r="A1954" i="2"/>
  <c r="B1954" i="2"/>
  <c r="A1955" i="2"/>
  <c r="B1955" i="2"/>
  <c r="A1956" i="2"/>
  <c r="B1956" i="2"/>
  <c r="A1957" i="2"/>
  <c r="B1957" i="2"/>
  <c r="A1958" i="2"/>
  <c r="B1958" i="2"/>
  <c r="A1959" i="2"/>
  <c r="B1959" i="2"/>
  <c r="A1960" i="2"/>
  <c r="B1960" i="2"/>
  <c r="A1961" i="2"/>
  <c r="B1961" i="2"/>
  <c r="A1962" i="2"/>
  <c r="B1962" i="2"/>
  <c r="A1963" i="2"/>
  <c r="B1963" i="2"/>
  <c r="A1964" i="2"/>
  <c r="B1964" i="2"/>
  <c r="A1965" i="2"/>
  <c r="B1965" i="2"/>
  <c r="A1966" i="2"/>
  <c r="B1966" i="2"/>
  <c r="A1967" i="2"/>
  <c r="B1967" i="2"/>
  <c r="A1968" i="2"/>
  <c r="B1968" i="2"/>
  <c r="A1969" i="2"/>
  <c r="B1969" i="2"/>
  <c r="A1970" i="2"/>
  <c r="B1970" i="2"/>
  <c r="A1971" i="2"/>
  <c r="B1971" i="2"/>
  <c r="A1972" i="2"/>
  <c r="B1972" i="2"/>
  <c r="A1973" i="2"/>
  <c r="B1973" i="2"/>
  <c r="A1974" i="2"/>
  <c r="B1974" i="2"/>
  <c r="A1975" i="2"/>
  <c r="B1975" i="2"/>
  <c r="A1976" i="2"/>
  <c r="B1976" i="2"/>
  <c r="A1977" i="2"/>
  <c r="B1977" i="2"/>
  <c r="A1978" i="2"/>
  <c r="B1978" i="2"/>
  <c r="A1979" i="2"/>
  <c r="B1979" i="2"/>
  <c r="B2" i="2"/>
  <c r="A2" i="2"/>
  <c r="A2071" i="2" l="1"/>
  <c r="B2071" i="2"/>
  <c r="A2072" i="2"/>
  <c r="B2072" i="2"/>
  <c r="A2073" i="2"/>
  <c r="B2073" i="2"/>
  <c r="A2074" i="2"/>
  <c r="B2074" i="2"/>
  <c r="A2075" i="2"/>
  <c r="B2075" i="2"/>
  <c r="A2076" i="2"/>
  <c r="B2076" i="2"/>
  <c r="A2077" i="2"/>
  <c r="B2077" i="2"/>
  <c r="A2078" i="2"/>
  <c r="B2078" i="2"/>
  <c r="A2079" i="2"/>
  <c r="B2079" i="2"/>
  <c r="A2080" i="2"/>
  <c r="B2080" i="2"/>
  <c r="A2081" i="2"/>
  <c r="B2081" i="2"/>
  <c r="A2082" i="2"/>
  <c r="B2082" i="2"/>
  <c r="A2083" i="2"/>
  <c r="B2083" i="2"/>
  <c r="A2084" i="2"/>
  <c r="B2084" i="2"/>
  <c r="A2085" i="2"/>
  <c r="B2085" i="2"/>
  <c r="A2086" i="2"/>
  <c r="B2086" i="2"/>
  <c r="A2087" i="2"/>
  <c r="B2087" i="2"/>
  <c r="A2088" i="2"/>
  <c r="B2088" i="2"/>
  <c r="A2089" i="2"/>
  <c r="B2089" i="2"/>
  <c r="A2090" i="2"/>
  <c r="B2090" i="2"/>
  <c r="A2091" i="2"/>
  <c r="B2091" i="2"/>
  <c r="A2092" i="2"/>
  <c r="B2092" i="2"/>
  <c r="A2093" i="2"/>
  <c r="B2093" i="2"/>
  <c r="A2094" i="2"/>
  <c r="B2094" i="2"/>
  <c r="A2095" i="2"/>
  <c r="B2095" i="2"/>
  <c r="A2096" i="2"/>
  <c r="B2096" i="2"/>
  <c r="A2097" i="2"/>
  <c r="B2097" i="2"/>
  <c r="A2098" i="2"/>
  <c r="B2098" i="2"/>
  <c r="A2099" i="2"/>
  <c r="B2099" i="2"/>
  <c r="A2100" i="2"/>
  <c r="B2100" i="2"/>
  <c r="A2101" i="2"/>
  <c r="B2101" i="2"/>
  <c r="A2102" i="2"/>
  <c r="B2102" i="2"/>
  <c r="A2103" i="2"/>
  <c r="B2103" i="2"/>
  <c r="A2104" i="2"/>
  <c r="B2104" i="2"/>
  <c r="A2105" i="2"/>
  <c r="B2105" i="2"/>
  <c r="A2106" i="2"/>
  <c r="B2106" i="2"/>
  <c r="A2107" i="2"/>
  <c r="B2107" i="2"/>
  <c r="A2108" i="2"/>
  <c r="B2108" i="2"/>
  <c r="A2109" i="2"/>
  <c r="B2109" i="2"/>
  <c r="A2110" i="2"/>
  <c r="B2110" i="2"/>
  <c r="A2111" i="2"/>
  <c r="B2111" i="2"/>
  <c r="A2112" i="2"/>
  <c r="B2112" i="2"/>
  <c r="A2113" i="2"/>
  <c r="B2113" i="2"/>
  <c r="A2114" i="2"/>
  <c r="B2114" i="2"/>
  <c r="A2115" i="2"/>
  <c r="B2115" i="2"/>
  <c r="A2116" i="2"/>
  <c r="B2116" i="2"/>
  <c r="A2117" i="2"/>
  <c r="B2117" i="2"/>
  <c r="A2118" i="2"/>
  <c r="B2118" i="2"/>
  <c r="A2119" i="2"/>
  <c r="B2119" i="2"/>
  <c r="A2120" i="2"/>
  <c r="B2120" i="2"/>
  <c r="A2121" i="2"/>
  <c r="B2121" i="2"/>
  <c r="A2122" i="2"/>
  <c r="B2122" i="2"/>
  <c r="H182" i="1"/>
  <c r="H183" i="1"/>
  <c r="H184" i="1"/>
  <c r="H186" i="1"/>
  <c r="H187" i="1"/>
  <c r="H188" i="1"/>
  <c r="H189" i="1"/>
  <c r="H190" i="1"/>
  <c r="H191" i="1"/>
  <c r="H192" i="1"/>
  <c r="H193" i="1"/>
  <c r="H194" i="1"/>
  <c r="H195" i="1"/>
  <c r="H196" i="1"/>
  <c r="H197" i="1"/>
  <c r="H198" i="1"/>
  <c r="H199" i="1"/>
  <c r="H200" i="1"/>
  <c r="H201" i="1"/>
  <c r="H202" i="1"/>
  <c r="H203" i="1"/>
  <c r="H205" i="1"/>
  <c r="H156" i="1"/>
  <c r="H157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30" i="1"/>
  <c r="H131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20" i="1"/>
  <c r="H121" i="1"/>
  <c r="H122" i="1"/>
  <c r="H123" i="1"/>
  <c r="H124" i="1"/>
  <c r="H125" i="1"/>
  <c r="H126" i="1"/>
  <c r="H12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8" i="1"/>
  <c r="H69" i="1"/>
  <c r="H70" i="1"/>
  <c r="H71" i="1"/>
  <c r="H72" i="1"/>
  <c r="H73" i="1"/>
  <c r="H74" i="1"/>
  <c r="H7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4" i="1"/>
  <c r="H45" i="1"/>
  <c r="H46" i="1"/>
  <c r="H47" i="1"/>
  <c r="H48" i="1"/>
  <c r="H49" i="1"/>
  <c r="H208" i="1"/>
  <c r="H209" i="1"/>
  <c r="H210" i="1"/>
  <c r="H211" i="1"/>
  <c r="H213" i="1"/>
  <c r="H214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H207" i="1"/>
  <c r="H181" i="1"/>
  <c r="H155" i="1"/>
  <c r="H129" i="1"/>
  <c r="H103" i="1"/>
  <c r="H77" i="1"/>
  <c r="H51" i="1"/>
  <c r="H25" i="1"/>
  <c r="H15" i="1"/>
  <c r="H16" i="1"/>
  <c r="H17" i="1"/>
  <c r="H19" i="1"/>
  <c r="H21" i="1"/>
  <c r="H22" i="1"/>
  <c r="H23" i="1"/>
  <c r="K206" i="1" l="1"/>
  <c r="K180" i="1"/>
  <c r="J74" i="4" a="1"/>
  <c r="J78" i="4" a="1"/>
  <c r="J52" i="4" a="1"/>
  <c r="J60" i="4" a="1"/>
  <c r="J68" i="4" a="1"/>
  <c r="J34" i="4" a="1"/>
  <c r="I44" i="4" a="1"/>
  <c r="I52" i="4" a="1"/>
  <c r="I59" i="4" a="1"/>
  <c r="I15" i="4" a="1"/>
  <c r="I23" i="4" a="1"/>
  <c r="I31" i="4" a="1"/>
  <c r="I38" i="4" a="1"/>
  <c r="J73" i="4" a="1"/>
  <c r="J77" i="4" a="1"/>
  <c r="J51" i="4" a="1"/>
  <c r="J59" i="4" a="1"/>
  <c r="J67" i="4" a="1"/>
  <c r="J33" i="4" a="1"/>
  <c r="I43" i="4" a="1"/>
  <c r="I51" i="4" a="1"/>
  <c r="I58" i="4" a="1"/>
  <c r="I14" i="4" a="1"/>
  <c r="I22" i="4" a="1"/>
  <c r="I30" i="4" a="1"/>
  <c r="I9" i="4" a="1"/>
  <c r="I8" i="4" a="1"/>
  <c r="J72" i="4" a="1"/>
  <c r="J44" i="4" a="1"/>
  <c r="J48" i="4" a="1"/>
  <c r="J50" i="4" a="1"/>
  <c r="J58" i="4" a="1"/>
  <c r="J66" i="4" a="1"/>
  <c r="J40" i="4" a="1"/>
  <c r="I42" i="4" a="1"/>
  <c r="I50" i="4" a="1"/>
  <c r="I13" i="4" a="1"/>
  <c r="I21" i="4" a="1"/>
  <c r="I29" i="4" a="1"/>
  <c r="I37" i="4" a="1"/>
  <c r="J71" i="4" a="1"/>
  <c r="J43" i="4" a="1"/>
  <c r="J47" i="4" a="1"/>
  <c r="J49" i="4" a="1"/>
  <c r="J57" i="4" a="1"/>
  <c r="J65" i="4" a="1"/>
  <c r="J39" i="4" a="1"/>
  <c r="I49" i="4" a="1"/>
  <c r="I57" i="4" a="1"/>
  <c r="I12" i="4" a="1"/>
  <c r="I20" i="4" a="1"/>
  <c r="I28" i="4" a="1"/>
  <c r="I36" i="4" a="1"/>
  <c r="J70" i="4" a="1"/>
  <c r="J42" i="4" a="1"/>
  <c r="J46" i="4" a="1"/>
  <c r="J56" i="4" a="1"/>
  <c r="J64" i="4" a="1"/>
  <c r="J32" i="4" a="1"/>
  <c r="J38" i="4" a="1"/>
  <c r="I48" i="4" a="1"/>
  <c r="I56" i="4" a="1"/>
  <c r="I11" i="4" a="1"/>
  <c r="I19" i="4" a="1"/>
  <c r="I27" i="4" a="1"/>
  <c r="I35" i="4" a="1"/>
  <c r="J69" i="4" a="1"/>
  <c r="J41" i="4" a="1"/>
  <c r="J45" i="4" a="1"/>
  <c r="J55" i="4" a="1"/>
  <c r="J63" i="4" a="1"/>
  <c r="J31" i="4" a="1"/>
  <c r="J37" i="4" a="1"/>
  <c r="I47" i="4" a="1"/>
  <c r="I55" i="4" a="1"/>
  <c r="I10" i="4" a="1"/>
  <c r="I18" i="4" a="1"/>
  <c r="I26" i="4" a="1"/>
  <c r="I34" i="4" a="1"/>
  <c r="J76" i="4" a="1"/>
  <c r="J80" i="4" a="1"/>
  <c r="J82" i="4" a="1"/>
  <c r="J54" i="4" a="1"/>
  <c r="J62" i="4" a="1"/>
  <c r="J36" i="4" a="1"/>
  <c r="I41" i="4" a="1"/>
  <c r="I46" i="4" a="1"/>
  <c r="I54" i="4" a="1"/>
  <c r="I17" i="4" a="1"/>
  <c r="I25" i="4" a="1"/>
  <c r="I33" i="4" a="1"/>
  <c r="I40" i="4" a="1"/>
  <c r="J75" i="4" a="1"/>
  <c r="J79" i="4" a="1"/>
  <c r="J81" i="4" a="1"/>
  <c r="J53" i="4" a="1"/>
  <c r="J61" i="4" a="1"/>
  <c r="J35" i="4" a="1"/>
  <c r="I45" i="4" a="1"/>
  <c r="I53" i="4" a="1"/>
  <c r="I60" i="4" a="1"/>
  <c r="I16" i="4" a="1"/>
  <c r="I24" i="4" a="1"/>
  <c r="I32" i="4" a="1"/>
  <c r="I39" i="4" a="1"/>
  <c r="J29" i="4" a="1"/>
  <c r="J28" i="4" a="1"/>
  <c r="J30" i="4" a="1"/>
  <c r="J24" i="4" a="1"/>
  <c r="J23" i="4" a="1"/>
  <c r="J22" i="4" a="1"/>
  <c r="J21" i="4" a="1"/>
  <c r="I7" i="4" a="1"/>
  <c r="J20" i="4" a="1"/>
  <c r="J16" i="4" a="1"/>
  <c r="I6" i="4" a="1"/>
  <c r="J19" i="4" a="1"/>
  <c r="J27" i="4" a="1"/>
  <c r="J15" i="4" a="1"/>
  <c r="J18" i="4" a="1"/>
  <c r="J26" i="4" a="1"/>
  <c r="J17" i="4" a="1"/>
  <c r="J25" i="4" a="1"/>
  <c r="J11" i="4" a="1"/>
  <c r="J14" i="4" a="1"/>
  <c r="J7" i="4" a="1"/>
  <c r="I4" i="4" a="1"/>
  <c r="J13" i="4" a="1"/>
  <c r="J9" i="4" a="1"/>
  <c r="J4" i="4" a="1"/>
  <c r="J10" i="4" a="1"/>
  <c r="J12" i="4" a="1"/>
  <c r="J6" i="4" a="1"/>
  <c r="J5" i="4" a="1"/>
  <c r="I5" i="4" a="1"/>
  <c r="J8" i="4" a="1"/>
  <c r="I6" i="4" l="1"/>
  <c r="I7" i="4"/>
  <c r="I8" i="4"/>
  <c r="I9" i="4"/>
  <c r="I38" i="4"/>
  <c r="I39" i="4"/>
  <c r="I40" i="4"/>
  <c r="I4" i="4"/>
  <c r="I5" i="4"/>
  <c r="I34" i="4"/>
  <c r="I35" i="4"/>
  <c r="I36" i="4"/>
  <c r="I37" i="4"/>
  <c r="I30" i="4"/>
  <c r="I31" i="4"/>
  <c r="I32" i="4"/>
  <c r="I33" i="4"/>
  <c r="I26" i="4"/>
  <c r="I27" i="4"/>
  <c r="I28" i="4"/>
  <c r="I29" i="4"/>
  <c r="I22" i="4"/>
  <c r="I23" i="4"/>
  <c r="I24" i="4"/>
  <c r="I25" i="4"/>
  <c r="I18" i="4"/>
  <c r="I19" i="4"/>
  <c r="I20" i="4"/>
  <c r="I21" i="4"/>
  <c r="I14" i="4"/>
  <c r="I15" i="4"/>
  <c r="I16" i="4"/>
  <c r="I17" i="4"/>
  <c r="I10" i="4"/>
  <c r="I11" i="4"/>
  <c r="I12" i="4"/>
  <c r="I13" i="4"/>
  <c r="I58" i="4"/>
  <c r="I59" i="4"/>
  <c r="I60" i="4"/>
  <c r="I54" i="4"/>
  <c r="I55" i="4"/>
  <c r="I56" i="4"/>
  <c r="I57" i="4"/>
  <c r="I50" i="4"/>
  <c r="I51" i="4"/>
  <c r="I52" i="4"/>
  <c r="I53" i="4"/>
  <c r="I46" i="4"/>
  <c r="I47" i="4"/>
  <c r="I48" i="4"/>
  <c r="I49" i="4"/>
  <c r="I42" i="4"/>
  <c r="I43" i="4"/>
  <c r="I44" i="4"/>
  <c r="I45" i="4"/>
  <c r="I41" i="4"/>
  <c r="J13" i="4"/>
  <c r="J14" i="4"/>
  <c r="J15" i="4"/>
  <c r="J16" i="4"/>
  <c r="J9" i="4"/>
  <c r="J10" i="4"/>
  <c r="J11" i="4"/>
  <c r="J12" i="4"/>
  <c r="J5" i="4"/>
  <c r="J6" i="4"/>
  <c r="J7" i="4"/>
  <c r="J8" i="4"/>
  <c r="J37" i="4"/>
  <c r="J38" i="4"/>
  <c r="J39" i="4"/>
  <c r="J40" i="4"/>
  <c r="J4" i="4"/>
  <c r="J33" i="4"/>
  <c r="J34" i="4"/>
  <c r="J35" i="4"/>
  <c r="J36" i="4"/>
  <c r="J29" i="4"/>
  <c r="J30" i="4"/>
  <c r="J31" i="4"/>
  <c r="J32" i="4"/>
  <c r="J25" i="4"/>
  <c r="J26" i="4"/>
  <c r="J27" i="4"/>
  <c r="J28" i="4"/>
  <c r="J21" i="4"/>
  <c r="J22" i="4"/>
  <c r="J23" i="4"/>
  <c r="J24" i="4"/>
  <c r="J17" i="4"/>
  <c r="J18" i="4"/>
  <c r="J19" i="4"/>
  <c r="J20" i="4"/>
  <c r="J65" i="4"/>
  <c r="J66" i="4"/>
  <c r="J67" i="4"/>
  <c r="J68" i="4"/>
  <c r="J61" i="4"/>
  <c r="J62" i="4"/>
  <c r="J63" i="4"/>
  <c r="J64" i="4"/>
  <c r="J57" i="4"/>
  <c r="J58" i="4"/>
  <c r="J59" i="4"/>
  <c r="J60" i="4"/>
  <c r="J53" i="4"/>
  <c r="J54" i="4"/>
  <c r="J55" i="4"/>
  <c r="J56" i="4"/>
  <c r="J49" i="4"/>
  <c r="J50" i="4"/>
  <c r="J51" i="4"/>
  <c r="J52" i="4"/>
  <c r="J81" i="4"/>
  <c r="J82" i="4"/>
  <c r="J45" i="4"/>
  <c r="J46" i="4"/>
  <c r="J47" i="4"/>
  <c r="J48" i="4"/>
  <c r="J77" i="4"/>
  <c r="J78" i="4"/>
  <c r="J79" i="4"/>
  <c r="J80" i="4"/>
  <c r="J41" i="4"/>
  <c r="J42" i="4"/>
  <c r="J43" i="4"/>
  <c r="J44" i="4"/>
  <c r="J73" i="4"/>
  <c r="J74" i="4"/>
  <c r="J75" i="4"/>
  <c r="J76" i="4"/>
  <c r="J69" i="4"/>
  <c r="J70" i="4"/>
  <c r="J71" i="4"/>
  <c r="J72" i="4"/>
  <c r="I103" i="4" a="1"/>
  <c r="I103" i="4" s="1"/>
  <c r="I111" i="4" a="1"/>
  <c r="I111" i="4" s="1"/>
  <c r="I119" i="4" a="1"/>
  <c r="I119" i="4" s="1"/>
  <c r="I127" i="4" a="1"/>
  <c r="I127" i="4" s="1"/>
  <c r="I104" i="4" a="1"/>
  <c r="I104" i="4" s="1"/>
  <c r="I112" i="4" a="1"/>
  <c r="I112" i="4" s="1"/>
  <c r="I120" i="4" a="1"/>
  <c r="I120" i="4" s="1"/>
  <c r="I128" i="4" a="1"/>
  <c r="I128" i="4" s="1"/>
  <c r="I105" i="4" a="1"/>
  <c r="I105" i="4" s="1"/>
  <c r="I113" i="4" a="1"/>
  <c r="I113" i="4" s="1"/>
  <c r="I121" i="4" a="1"/>
  <c r="I121" i="4" s="1"/>
  <c r="I129" i="4" a="1"/>
  <c r="I129" i="4" s="1"/>
  <c r="I106" i="4" a="1"/>
  <c r="I106" i="4" s="1"/>
  <c r="I114" i="4" a="1"/>
  <c r="I114" i="4" s="1"/>
  <c r="I122" i="4" a="1"/>
  <c r="I122" i="4" s="1"/>
  <c r="I130" i="4" a="1"/>
  <c r="I130" i="4" s="1"/>
  <c r="I107" i="4" a="1"/>
  <c r="I107" i="4" s="1"/>
  <c r="I115" i="4" a="1"/>
  <c r="I115" i="4" s="1"/>
  <c r="I123" i="4" a="1"/>
  <c r="I123" i="4" s="1"/>
  <c r="I131" i="4" a="1"/>
  <c r="I131" i="4" s="1"/>
  <c r="I108" i="4" a="1"/>
  <c r="I108" i="4" s="1"/>
  <c r="I116" i="4" a="1"/>
  <c r="I116" i="4" s="1"/>
  <c r="I124" i="4" a="1"/>
  <c r="I124" i="4" s="1"/>
  <c r="I109" i="4" a="1"/>
  <c r="I109" i="4" s="1"/>
  <c r="I117" i="4" a="1"/>
  <c r="I117" i="4" s="1"/>
  <c r="I125" i="4" a="1"/>
  <c r="I125" i="4" s="1"/>
  <c r="I102" i="4" a="1"/>
  <c r="I102" i="4" s="1"/>
  <c r="I110" i="4" a="1"/>
  <c r="I110" i="4" s="1"/>
  <c r="I118" i="4" a="1"/>
  <c r="I118" i="4" s="1"/>
  <c r="I126" i="4" a="1"/>
  <c r="I126" i="4" s="1"/>
  <c r="I69" i="4" a="1"/>
  <c r="I69" i="4" s="1"/>
  <c r="I80" i="4" a="1"/>
  <c r="I80" i="4" s="1"/>
  <c r="I81" i="4" a="1"/>
  <c r="I81" i="4" s="1"/>
  <c r="I82" i="4" a="1"/>
  <c r="I82" i="4" s="1"/>
  <c r="I98" i="4" a="1"/>
  <c r="I98" i="4" s="1"/>
  <c r="I101" i="4" a="1"/>
  <c r="I101" i="4" s="1"/>
  <c r="I77" i="4" a="1"/>
  <c r="I77" i="4" s="1"/>
  <c r="I70" i="4" a="1"/>
  <c r="I70" i="4" s="1"/>
  <c r="I75" i="4" a="1"/>
  <c r="I75" i="4" s="1"/>
  <c r="I90" i="4" a="1"/>
  <c r="I90" i="4" s="1"/>
  <c r="I95" i="4" a="1"/>
  <c r="I95" i="4" s="1"/>
  <c r="I71" i="4" a="1"/>
  <c r="I71" i="4" s="1"/>
  <c r="I83" i="4" a="1"/>
  <c r="I83" i="4" s="1"/>
  <c r="I87" i="4" a="1"/>
  <c r="I87" i="4" s="1"/>
  <c r="I99" i="4" a="1"/>
  <c r="I99" i="4" s="1"/>
  <c r="I78" i="4" a="1"/>
  <c r="I78" i="4" s="1"/>
  <c r="I72" i="4" a="1"/>
  <c r="I72" i="4" s="1"/>
  <c r="I76" i="4" a="1"/>
  <c r="I76" i="4" s="1"/>
  <c r="I84" i="4" a="1"/>
  <c r="I84" i="4" s="1"/>
  <c r="I92" i="4" a="1"/>
  <c r="I92" i="4" s="1"/>
  <c r="I96" i="4" a="1"/>
  <c r="I96" i="4" s="1"/>
  <c r="I88" i="4" a="1"/>
  <c r="I88" i="4" s="1"/>
  <c r="I73" i="4" a="1"/>
  <c r="I73" i="4" s="1"/>
  <c r="I85" i="4" a="1"/>
  <c r="I85" i="4" s="1"/>
  <c r="I68" i="4" a="1"/>
  <c r="I68" i="4" s="1"/>
  <c r="I91" i="4" a="1"/>
  <c r="I91" i="4" s="1"/>
  <c r="I94" i="4" a="1"/>
  <c r="I94" i="4" s="1"/>
  <c r="I100" i="4" a="1"/>
  <c r="I100" i="4" s="1"/>
  <c r="I97" i="4" a="1"/>
  <c r="I97" i="4" s="1"/>
  <c r="I89" i="4" a="1"/>
  <c r="I89" i="4" s="1"/>
  <c r="I79" i="4" a="1"/>
  <c r="I79" i="4" s="1"/>
  <c r="I86" i="4" a="1"/>
  <c r="I86" i="4" s="1"/>
  <c r="I74" i="4" a="1"/>
  <c r="I74" i="4" s="1"/>
  <c r="I93" i="4" a="1"/>
  <c r="I93" i="4" s="1"/>
  <c r="J118" i="4" a="1"/>
  <c r="J118" i="4" s="1"/>
  <c r="J126" i="4" a="1"/>
  <c r="J126" i="4" s="1"/>
  <c r="J119" i="4" a="1"/>
  <c r="J119" i="4" s="1"/>
  <c r="J127" i="4" a="1"/>
  <c r="J127" i="4" s="1"/>
  <c r="J112" i="4" a="1"/>
  <c r="J112" i="4" s="1"/>
  <c r="J120" i="4" a="1"/>
  <c r="J120" i="4" s="1"/>
  <c r="J128" i="4" a="1"/>
  <c r="J128" i="4" s="1"/>
  <c r="J113" i="4" a="1"/>
  <c r="J113" i="4" s="1"/>
  <c r="J121" i="4" a="1"/>
  <c r="J121" i="4" s="1"/>
  <c r="J129" i="4" a="1"/>
  <c r="J129" i="4" s="1"/>
  <c r="J114" i="4" a="1"/>
  <c r="J114" i="4" s="1"/>
  <c r="J122" i="4" a="1"/>
  <c r="J122" i="4" s="1"/>
  <c r="J130" i="4" a="1"/>
  <c r="J130" i="4" s="1"/>
  <c r="J115" i="4" a="1"/>
  <c r="J115" i="4" s="1"/>
  <c r="J123" i="4" a="1"/>
  <c r="J123" i="4" s="1"/>
  <c r="J131" i="4" a="1"/>
  <c r="J131" i="4" s="1"/>
  <c r="J116" i="4" a="1"/>
  <c r="J116" i="4" s="1"/>
  <c r="J124" i="4" a="1"/>
  <c r="J124" i="4" s="1"/>
  <c r="J117" i="4" a="1"/>
  <c r="J117" i="4" s="1"/>
  <c r="J125" i="4" a="1"/>
  <c r="J125" i="4" s="1"/>
  <c r="F8" i="1"/>
  <c r="F7" i="1"/>
  <c r="F6" i="1"/>
  <c r="F5" i="1"/>
  <c r="I66" i="4" a="1"/>
  <c r="J103" i="4" a="1"/>
  <c r="J108" i="4" a="1"/>
  <c r="J110" i="4" a="1"/>
  <c r="J105" i="4" a="1"/>
  <c r="J102" i="4" a="1"/>
  <c r="J101" i="4" a="1"/>
  <c r="J107" i="4" a="1"/>
  <c r="I64" i="4" a="1"/>
  <c r="J111" i="4" a="1"/>
  <c r="J99" i="4" a="1"/>
  <c r="J106" i="4" a="1"/>
  <c r="I63" i="4" a="1"/>
  <c r="J97" i="4" a="1"/>
  <c r="I65" i="4" a="1"/>
  <c r="J109" i="4" a="1"/>
  <c r="I62" i="4" a="1"/>
  <c r="J104" i="4" a="1"/>
  <c r="I67" i="4" a="1"/>
  <c r="J100" i="4" a="1"/>
  <c r="J98" i="4" a="1"/>
  <c r="J90" i="4" a="1"/>
  <c r="J96" i="4" a="1"/>
  <c r="J89" i="4" a="1"/>
  <c r="J95" i="4" a="1"/>
  <c r="J92" i="4" a="1"/>
  <c r="J84" i="4" a="1"/>
  <c r="J93" i="4" a="1"/>
  <c r="J83" i="4" a="1"/>
  <c r="J86" i="4" a="1"/>
  <c r="J88" i="4" a="1"/>
  <c r="J87" i="4" a="1"/>
  <c r="J94" i="4" a="1"/>
  <c r="J91" i="4" a="1"/>
  <c r="J85" i="4" a="1"/>
  <c r="I61" i="4" a="1"/>
  <c r="J108" i="4" l="1"/>
  <c r="J104" i="4"/>
  <c r="J102" i="4"/>
  <c r="I61" i="4"/>
  <c r="I65" i="4"/>
  <c r="J95" i="4"/>
  <c r="J96" i="4"/>
  <c r="J98" i="4"/>
  <c r="J100" i="4"/>
  <c r="I62" i="4"/>
  <c r="J97" i="4"/>
  <c r="J106" i="4"/>
  <c r="J111" i="4"/>
  <c r="J107" i="4"/>
  <c r="J105" i="4"/>
  <c r="J103" i="4"/>
  <c r="I67" i="4"/>
  <c r="J109" i="4"/>
  <c r="I63" i="4"/>
  <c r="J99" i="4"/>
  <c r="I64" i="4"/>
  <c r="J101" i="4"/>
  <c r="J110" i="4"/>
  <c r="I66" i="4"/>
  <c r="J83" i="4"/>
  <c r="J88" i="4"/>
  <c r="J94" i="4"/>
  <c r="J85" i="4"/>
  <c r="J87" i="4"/>
  <c r="J86" i="4"/>
  <c r="J93" i="4"/>
  <c r="J84" i="4"/>
  <c r="J92" i="4"/>
  <c r="J89" i="4"/>
  <c r="J90" i="4"/>
  <c r="J91" i="4"/>
  <c r="C182" i="1"/>
  <c r="G182" i="1"/>
  <c r="C183" i="1"/>
  <c r="G183" i="1"/>
  <c r="C184" i="1"/>
  <c r="G184" i="1"/>
  <c r="C185" i="1"/>
  <c r="G185" i="1"/>
  <c r="H185" i="1" s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156" i="1"/>
  <c r="D157" i="1"/>
  <c r="D158" i="1"/>
  <c r="I158" i="1"/>
  <c r="E159" i="1"/>
  <c r="I159" i="1"/>
  <c r="E160" i="1"/>
  <c r="I160" i="1"/>
  <c r="E161" i="1"/>
  <c r="I161" i="1"/>
  <c r="E162" i="1"/>
  <c r="I162" i="1"/>
  <c r="E163" i="1"/>
  <c r="I163" i="1"/>
  <c r="E164" i="1"/>
  <c r="I164" i="1"/>
  <c r="E165" i="1"/>
  <c r="I165" i="1"/>
  <c r="E166" i="1"/>
  <c r="I166" i="1"/>
  <c r="E167" i="1"/>
  <c r="I167" i="1"/>
  <c r="E168" i="1"/>
  <c r="I168" i="1"/>
  <c r="E169" i="1"/>
  <c r="I169" i="1"/>
  <c r="E170" i="1"/>
  <c r="I170" i="1"/>
  <c r="E171" i="1"/>
  <c r="I171" i="1"/>
  <c r="E172" i="1"/>
  <c r="I172" i="1"/>
  <c r="E173" i="1"/>
  <c r="I173" i="1"/>
  <c r="E174" i="1"/>
  <c r="I174" i="1"/>
  <c r="E175" i="1"/>
  <c r="I175" i="1"/>
  <c r="E176" i="1"/>
  <c r="I176" i="1"/>
  <c r="E177" i="1"/>
  <c r="I177" i="1"/>
  <c r="E178" i="1"/>
  <c r="I178" i="1"/>
  <c r="E179" i="1"/>
  <c r="I179" i="1"/>
  <c r="E130" i="1"/>
  <c r="I130" i="1"/>
  <c r="E131" i="1"/>
  <c r="I131" i="1"/>
  <c r="E132" i="1"/>
  <c r="J132" i="1"/>
  <c r="F133" i="1"/>
  <c r="J133" i="1"/>
  <c r="F134" i="1"/>
  <c r="J134" i="1"/>
  <c r="F135" i="1"/>
  <c r="E182" i="1"/>
  <c r="I182" i="1"/>
  <c r="E183" i="1"/>
  <c r="I183" i="1"/>
  <c r="E184" i="1"/>
  <c r="I184" i="1"/>
  <c r="E185" i="1"/>
  <c r="J185" i="1"/>
  <c r="F186" i="1"/>
  <c r="J186" i="1"/>
  <c r="F187" i="1"/>
  <c r="J187" i="1"/>
  <c r="F188" i="1"/>
  <c r="J188" i="1"/>
  <c r="F189" i="1"/>
  <c r="J189" i="1"/>
  <c r="F190" i="1"/>
  <c r="J190" i="1"/>
  <c r="F191" i="1"/>
  <c r="J191" i="1"/>
  <c r="F192" i="1"/>
  <c r="J192" i="1"/>
  <c r="F193" i="1"/>
  <c r="J193" i="1"/>
  <c r="F194" i="1"/>
  <c r="J194" i="1"/>
  <c r="F195" i="1"/>
  <c r="J195" i="1"/>
  <c r="F196" i="1"/>
  <c r="J196" i="1"/>
  <c r="F197" i="1"/>
  <c r="J197" i="1"/>
  <c r="F198" i="1"/>
  <c r="J198" i="1"/>
  <c r="F199" i="1"/>
  <c r="J199" i="1"/>
  <c r="F200" i="1"/>
  <c r="J200" i="1"/>
  <c r="F201" i="1"/>
  <c r="J201" i="1"/>
  <c r="F202" i="1"/>
  <c r="J202" i="1"/>
  <c r="F203" i="1"/>
  <c r="J203" i="1"/>
  <c r="F204" i="1"/>
  <c r="J204" i="1"/>
  <c r="F205" i="1"/>
  <c r="J205" i="1"/>
  <c r="F156" i="1"/>
  <c r="J156" i="1"/>
  <c r="F157" i="1"/>
  <c r="J157" i="1"/>
  <c r="F158" i="1"/>
  <c r="C159" i="1"/>
  <c r="G159" i="1"/>
  <c r="C160" i="1"/>
  <c r="G160" i="1"/>
  <c r="C161" i="1"/>
  <c r="G161" i="1"/>
  <c r="C162" i="1"/>
  <c r="G162" i="1"/>
  <c r="C163" i="1"/>
  <c r="G163" i="1"/>
  <c r="C164" i="1"/>
  <c r="G164" i="1"/>
  <c r="C165" i="1"/>
  <c r="G165" i="1"/>
  <c r="C166" i="1"/>
  <c r="G166" i="1"/>
  <c r="C167" i="1"/>
  <c r="G167" i="1"/>
  <c r="C168" i="1"/>
  <c r="G168" i="1"/>
  <c r="C169" i="1"/>
  <c r="G169" i="1"/>
  <c r="C170" i="1"/>
  <c r="G170" i="1"/>
  <c r="F182" i="1"/>
  <c r="J182" i="1"/>
  <c r="F183" i="1"/>
  <c r="J183" i="1"/>
  <c r="F184" i="1"/>
  <c r="J184" i="1"/>
  <c r="F185" i="1"/>
  <c r="C186" i="1"/>
  <c r="G186" i="1"/>
  <c r="C187" i="1"/>
  <c r="G187" i="1"/>
  <c r="C188" i="1"/>
  <c r="G188" i="1"/>
  <c r="C189" i="1"/>
  <c r="G189" i="1"/>
  <c r="C190" i="1"/>
  <c r="G190" i="1"/>
  <c r="C191" i="1"/>
  <c r="G191" i="1"/>
  <c r="C192" i="1"/>
  <c r="G192" i="1"/>
  <c r="C193" i="1"/>
  <c r="G193" i="1"/>
  <c r="C194" i="1"/>
  <c r="G194" i="1"/>
  <c r="C195" i="1"/>
  <c r="G195" i="1"/>
  <c r="C196" i="1"/>
  <c r="G196" i="1"/>
  <c r="C197" i="1"/>
  <c r="G197" i="1"/>
  <c r="C198" i="1"/>
  <c r="G198" i="1"/>
  <c r="C199" i="1"/>
  <c r="G199" i="1"/>
  <c r="C200" i="1"/>
  <c r="G200" i="1"/>
  <c r="C201" i="1"/>
  <c r="G201" i="1"/>
  <c r="C202" i="1"/>
  <c r="G202" i="1"/>
  <c r="C203" i="1"/>
  <c r="G203" i="1"/>
  <c r="C204" i="1"/>
  <c r="G204" i="1"/>
  <c r="H204" i="1" s="1"/>
  <c r="C205" i="1"/>
  <c r="G205" i="1"/>
  <c r="C156" i="1"/>
  <c r="G156" i="1"/>
  <c r="C157" i="1"/>
  <c r="G157" i="1"/>
  <c r="C158" i="1"/>
  <c r="G158" i="1"/>
  <c r="H158" i="1" s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82" i="1"/>
  <c r="D184" i="1"/>
  <c r="E186" i="1"/>
  <c r="I188" i="1"/>
  <c r="E190" i="1"/>
  <c r="I192" i="1"/>
  <c r="E194" i="1"/>
  <c r="I196" i="1"/>
  <c r="E198" i="1"/>
  <c r="I200" i="1"/>
  <c r="E202" i="1"/>
  <c r="I204" i="1"/>
  <c r="E156" i="1"/>
  <c r="F159" i="1"/>
  <c r="J161" i="1"/>
  <c r="F163" i="1"/>
  <c r="J165" i="1"/>
  <c r="F167" i="1"/>
  <c r="J169" i="1"/>
  <c r="C171" i="1"/>
  <c r="J171" i="1"/>
  <c r="G173" i="1"/>
  <c r="F174" i="1"/>
  <c r="C175" i="1"/>
  <c r="J175" i="1"/>
  <c r="G176" i="1"/>
  <c r="D177" i="1"/>
  <c r="J177" i="1"/>
  <c r="G178" i="1"/>
  <c r="D179" i="1"/>
  <c r="J179" i="1"/>
  <c r="G130" i="1"/>
  <c r="D131" i="1"/>
  <c r="J131" i="1"/>
  <c r="G132" i="1"/>
  <c r="H132" i="1" s="1"/>
  <c r="E133" i="1"/>
  <c r="C134" i="1"/>
  <c r="E135" i="1"/>
  <c r="J135" i="1"/>
  <c r="F136" i="1"/>
  <c r="J136" i="1"/>
  <c r="F137" i="1"/>
  <c r="J137" i="1"/>
  <c r="F138" i="1"/>
  <c r="J138" i="1"/>
  <c r="F139" i="1"/>
  <c r="J139" i="1"/>
  <c r="F140" i="1"/>
  <c r="J140" i="1"/>
  <c r="F141" i="1"/>
  <c r="J141" i="1"/>
  <c r="F142" i="1"/>
  <c r="J142" i="1"/>
  <c r="F143" i="1"/>
  <c r="J143" i="1"/>
  <c r="F144" i="1"/>
  <c r="J144" i="1"/>
  <c r="F145" i="1"/>
  <c r="J145" i="1"/>
  <c r="F146" i="1"/>
  <c r="J146" i="1"/>
  <c r="F147" i="1"/>
  <c r="J147" i="1"/>
  <c r="F148" i="1"/>
  <c r="J148" i="1"/>
  <c r="F149" i="1"/>
  <c r="J149" i="1"/>
  <c r="F150" i="1"/>
  <c r="J150" i="1"/>
  <c r="F151" i="1"/>
  <c r="J151" i="1"/>
  <c r="F152" i="1"/>
  <c r="I187" i="1"/>
  <c r="E189" i="1"/>
  <c r="I191" i="1"/>
  <c r="E193" i="1"/>
  <c r="I195" i="1"/>
  <c r="E197" i="1"/>
  <c r="I199" i="1"/>
  <c r="E201" i="1"/>
  <c r="I203" i="1"/>
  <c r="E205" i="1"/>
  <c r="I157" i="1"/>
  <c r="J160" i="1"/>
  <c r="F162" i="1"/>
  <c r="J164" i="1"/>
  <c r="F166" i="1"/>
  <c r="J168" i="1"/>
  <c r="F170" i="1"/>
  <c r="F171" i="1"/>
  <c r="C172" i="1"/>
  <c r="J172" i="1"/>
  <c r="G174" i="1"/>
  <c r="F175" i="1"/>
  <c r="C176" i="1"/>
  <c r="F177" i="1"/>
  <c r="C178" i="1"/>
  <c r="F179" i="1"/>
  <c r="C130" i="1"/>
  <c r="F131" i="1"/>
  <c r="C132" i="1"/>
  <c r="I132" i="1"/>
  <c r="G133" i="1"/>
  <c r="D134" i="1"/>
  <c r="I134" i="1"/>
  <c r="G135" i="1"/>
  <c r="C136" i="1"/>
  <c r="G136" i="1"/>
  <c r="C137" i="1"/>
  <c r="G137" i="1"/>
  <c r="C138" i="1"/>
  <c r="G138" i="1"/>
  <c r="C139" i="1"/>
  <c r="G139" i="1"/>
  <c r="C140" i="1"/>
  <c r="G140" i="1"/>
  <c r="C141" i="1"/>
  <c r="G141" i="1"/>
  <c r="C142" i="1"/>
  <c r="G142" i="1"/>
  <c r="C143" i="1"/>
  <c r="G143" i="1"/>
  <c r="C144" i="1"/>
  <c r="G144" i="1"/>
  <c r="C145" i="1"/>
  <c r="G145" i="1"/>
  <c r="C146" i="1"/>
  <c r="G146" i="1"/>
  <c r="C147" i="1"/>
  <c r="G147" i="1"/>
  <c r="C148" i="1"/>
  <c r="G148" i="1"/>
  <c r="C149" i="1"/>
  <c r="G149" i="1"/>
  <c r="C150" i="1"/>
  <c r="G150" i="1"/>
  <c r="C151" i="1"/>
  <c r="G151" i="1"/>
  <c r="C152" i="1"/>
  <c r="G152" i="1"/>
  <c r="C153" i="1"/>
  <c r="G153" i="1"/>
  <c r="C104" i="1"/>
  <c r="G104" i="1"/>
  <c r="H104" i="1" s="1"/>
  <c r="D105" i="1"/>
  <c r="I105" i="1"/>
  <c r="E106" i="1"/>
  <c r="I106" i="1"/>
  <c r="E107" i="1"/>
  <c r="I107" i="1"/>
  <c r="E108" i="1"/>
  <c r="I108" i="1"/>
  <c r="E109" i="1"/>
  <c r="I109" i="1"/>
  <c r="E110" i="1"/>
  <c r="I110" i="1"/>
  <c r="E111" i="1"/>
  <c r="D183" i="1"/>
  <c r="D185" i="1"/>
  <c r="I186" i="1"/>
  <c r="E188" i="1"/>
  <c r="I190" i="1"/>
  <c r="E192" i="1"/>
  <c r="I194" i="1"/>
  <c r="E196" i="1"/>
  <c r="I198" i="1"/>
  <c r="E200" i="1"/>
  <c r="I202" i="1"/>
  <c r="E204" i="1"/>
  <c r="I156" i="1"/>
  <c r="E158" i="1"/>
  <c r="J159" i="1"/>
  <c r="F161" i="1"/>
  <c r="J163" i="1"/>
  <c r="F165" i="1"/>
  <c r="J167" i="1"/>
  <c r="F169" i="1"/>
  <c r="G171" i="1"/>
  <c r="F172" i="1"/>
  <c r="C173" i="1"/>
  <c r="J173" i="1"/>
  <c r="G175" i="1"/>
  <c r="D176" i="1"/>
  <c r="J176" i="1"/>
  <c r="G177" i="1"/>
  <c r="D178" i="1"/>
  <c r="J178" i="1"/>
  <c r="G179" i="1"/>
  <c r="D130" i="1"/>
  <c r="J130" i="1"/>
  <c r="G131" i="1"/>
  <c r="D132" i="1"/>
  <c r="C133" i="1"/>
  <c r="E134" i="1"/>
  <c r="C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04" i="1"/>
  <c r="I104" i="1"/>
  <c r="E105" i="1"/>
  <c r="J105" i="1"/>
  <c r="F106" i="1"/>
  <c r="J106" i="1"/>
  <c r="F107" i="1"/>
  <c r="J107" i="1"/>
  <c r="F108" i="1"/>
  <c r="J108" i="1"/>
  <c r="F109" i="1"/>
  <c r="J109" i="1"/>
  <c r="F110" i="1"/>
  <c r="J110" i="1"/>
  <c r="F111" i="1"/>
  <c r="J111" i="1"/>
  <c r="F112" i="1"/>
  <c r="J112" i="1"/>
  <c r="F113" i="1"/>
  <c r="J113" i="1"/>
  <c r="F114" i="1"/>
  <c r="J114" i="1"/>
  <c r="F115" i="1"/>
  <c r="J115" i="1"/>
  <c r="F116" i="1"/>
  <c r="J116" i="1"/>
  <c r="F117" i="1"/>
  <c r="J117" i="1"/>
  <c r="F118" i="1"/>
  <c r="I133" i="1"/>
  <c r="I136" i="1"/>
  <c r="E138" i="1"/>
  <c r="I140" i="1"/>
  <c r="E142" i="1"/>
  <c r="I144" i="1"/>
  <c r="E146" i="1"/>
  <c r="I148" i="1"/>
  <c r="E150" i="1"/>
  <c r="I152" i="1"/>
  <c r="F104" i="1"/>
  <c r="G105" i="1"/>
  <c r="H105" i="1" s="1"/>
  <c r="E112" i="1"/>
  <c r="C113" i="1"/>
  <c r="E114" i="1"/>
  <c r="C115" i="1"/>
  <c r="E116" i="1"/>
  <c r="C117" i="1"/>
  <c r="E118" i="1"/>
  <c r="J118" i="1"/>
  <c r="F119" i="1"/>
  <c r="C120" i="1"/>
  <c r="G120" i="1"/>
  <c r="C121" i="1"/>
  <c r="G121" i="1"/>
  <c r="C122" i="1"/>
  <c r="G122" i="1"/>
  <c r="C123" i="1"/>
  <c r="G123" i="1"/>
  <c r="C124" i="1"/>
  <c r="G124" i="1"/>
  <c r="C125" i="1"/>
  <c r="G125" i="1"/>
  <c r="C126" i="1"/>
  <c r="G126" i="1"/>
  <c r="C127" i="1"/>
  <c r="G127" i="1"/>
  <c r="C78" i="1"/>
  <c r="G78" i="1"/>
  <c r="C79" i="1"/>
  <c r="G79" i="1"/>
  <c r="C80" i="1"/>
  <c r="G80" i="1"/>
  <c r="C81" i="1"/>
  <c r="G81" i="1"/>
  <c r="C82" i="1"/>
  <c r="G82" i="1"/>
  <c r="C83" i="1"/>
  <c r="G83" i="1"/>
  <c r="C84" i="1"/>
  <c r="G84" i="1"/>
  <c r="C85" i="1"/>
  <c r="G85" i="1"/>
  <c r="C86" i="1"/>
  <c r="G86" i="1"/>
  <c r="C87" i="1"/>
  <c r="G87" i="1"/>
  <c r="C88" i="1"/>
  <c r="G88" i="1"/>
  <c r="C89" i="1"/>
  <c r="G89" i="1"/>
  <c r="C90" i="1"/>
  <c r="G90" i="1"/>
  <c r="C91" i="1"/>
  <c r="G91" i="1"/>
  <c r="C92" i="1"/>
  <c r="G92" i="1"/>
  <c r="C93" i="1"/>
  <c r="G93" i="1"/>
  <c r="C94" i="1"/>
  <c r="G94" i="1"/>
  <c r="C95" i="1"/>
  <c r="G95" i="1"/>
  <c r="C96" i="1"/>
  <c r="G96" i="1"/>
  <c r="C97" i="1"/>
  <c r="G97" i="1"/>
  <c r="C98" i="1"/>
  <c r="G98" i="1"/>
  <c r="C99" i="1"/>
  <c r="G99" i="1"/>
  <c r="C100" i="1"/>
  <c r="G100" i="1"/>
  <c r="C101" i="1"/>
  <c r="G101" i="1"/>
  <c r="C52" i="1"/>
  <c r="G52" i="1"/>
  <c r="C53" i="1"/>
  <c r="G53" i="1"/>
  <c r="C54" i="1"/>
  <c r="G54" i="1"/>
  <c r="C55" i="1"/>
  <c r="G55" i="1"/>
  <c r="C56" i="1"/>
  <c r="G56" i="1"/>
  <c r="C57" i="1"/>
  <c r="G57" i="1"/>
  <c r="C58" i="1"/>
  <c r="G58" i="1"/>
  <c r="C59" i="1"/>
  <c r="G59" i="1"/>
  <c r="C60" i="1"/>
  <c r="G60" i="1"/>
  <c r="C61" i="1"/>
  <c r="G61" i="1"/>
  <c r="C62" i="1"/>
  <c r="G62" i="1"/>
  <c r="C63" i="1"/>
  <c r="G63" i="1"/>
  <c r="C64" i="1"/>
  <c r="G64" i="1"/>
  <c r="C65" i="1"/>
  <c r="G65" i="1"/>
  <c r="C66" i="1"/>
  <c r="G66" i="1"/>
  <c r="C67" i="1"/>
  <c r="G67" i="1"/>
  <c r="H67" i="1" s="1"/>
  <c r="D68" i="1"/>
  <c r="D69" i="1"/>
  <c r="D70" i="1"/>
  <c r="D71" i="1"/>
  <c r="D72" i="1"/>
  <c r="D73" i="1"/>
  <c r="D74" i="1"/>
  <c r="D7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E187" i="1"/>
  <c r="I189" i="1"/>
  <c r="E195" i="1"/>
  <c r="I197" i="1"/>
  <c r="E203" i="1"/>
  <c r="I205" i="1"/>
  <c r="J158" i="1"/>
  <c r="F164" i="1"/>
  <c r="J166" i="1"/>
  <c r="G172" i="1"/>
  <c r="C174" i="1"/>
  <c r="F176" i="1"/>
  <c r="F178" i="1"/>
  <c r="F130" i="1"/>
  <c r="F132" i="1"/>
  <c r="G134" i="1"/>
  <c r="I135" i="1"/>
  <c r="E137" i="1"/>
  <c r="I139" i="1"/>
  <c r="E141" i="1"/>
  <c r="I143" i="1"/>
  <c r="E145" i="1"/>
  <c r="I147" i="1"/>
  <c r="E149" i="1"/>
  <c r="I151" i="1"/>
  <c r="J152" i="1"/>
  <c r="I153" i="1"/>
  <c r="J104" i="1"/>
  <c r="C106" i="1"/>
  <c r="C107" i="1"/>
  <c r="C108" i="1"/>
  <c r="C109" i="1"/>
  <c r="C110" i="1"/>
  <c r="C111" i="1"/>
  <c r="I111" i="1"/>
  <c r="G112" i="1"/>
  <c r="D113" i="1"/>
  <c r="I113" i="1"/>
  <c r="G114" i="1"/>
  <c r="D115" i="1"/>
  <c r="I115" i="1"/>
  <c r="G116" i="1"/>
  <c r="D117" i="1"/>
  <c r="I117" i="1"/>
  <c r="G118" i="1"/>
  <c r="C119" i="1"/>
  <c r="G119" i="1"/>
  <c r="H119" i="1" s="1"/>
  <c r="D120" i="1"/>
  <c r="D121" i="1"/>
  <c r="D122" i="1"/>
  <c r="D123" i="1"/>
  <c r="D124" i="1"/>
  <c r="D125" i="1"/>
  <c r="D126" i="1"/>
  <c r="D12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I67" i="1"/>
  <c r="E68" i="1"/>
  <c r="I68" i="1"/>
  <c r="E69" i="1"/>
  <c r="I69" i="1"/>
  <c r="E70" i="1"/>
  <c r="I70" i="1"/>
  <c r="E71" i="1"/>
  <c r="I71" i="1"/>
  <c r="E72" i="1"/>
  <c r="I72" i="1"/>
  <c r="E73" i="1"/>
  <c r="I73" i="1"/>
  <c r="E74" i="1"/>
  <c r="I74" i="1"/>
  <c r="E75" i="1"/>
  <c r="I75" i="1"/>
  <c r="E26" i="1"/>
  <c r="I26" i="1"/>
  <c r="E27" i="1"/>
  <c r="I27" i="1"/>
  <c r="E28" i="1"/>
  <c r="I28" i="1"/>
  <c r="E29" i="1"/>
  <c r="I29" i="1"/>
  <c r="E30" i="1"/>
  <c r="I30" i="1"/>
  <c r="E31" i="1"/>
  <c r="I31" i="1"/>
  <c r="E32" i="1"/>
  <c r="I32" i="1"/>
  <c r="E33" i="1"/>
  <c r="I33" i="1"/>
  <c r="E34" i="1"/>
  <c r="I34" i="1"/>
  <c r="E35" i="1"/>
  <c r="I35" i="1"/>
  <c r="E36" i="1"/>
  <c r="I36" i="1"/>
  <c r="E37" i="1"/>
  <c r="I37" i="1"/>
  <c r="E38" i="1"/>
  <c r="I38" i="1"/>
  <c r="E39" i="1"/>
  <c r="I39" i="1"/>
  <c r="E40" i="1"/>
  <c r="I40" i="1"/>
  <c r="E41" i="1"/>
  <c r="I41" i="1"/>
  <c r="E42" i="1"/>
  <c r="I42" i="1"/>
  <c r="E43" i="1"/>
  <c r="J43" i="1"/>
  <c r="F44" i="1"/>
  <c r="J44" i="1"/>
  <c r="F45" i="1"/>
  <c r="J45" i="1"/>
  <c r="F46" i="1"/>
  <c r="J46" i="1"/>
  <c r="F47" i="1"/>
  <c r="J47" i="1"/>
  <c r="F48" i="1"/>
  <c r="J48" i="1"/>
  <c r="F49" i="1"/>
  <c r="J49" i="1"/>
  <c r="F208" i="1"/>
  <c r="J208" i="1"/>
  <c r="F209" i="1"/>
  <c r="J209" i="1"/>
  <c r="F210" i="1"/>
  <c r="J210" i="1"/>
  <c r="F211" i="1"/>
  <c r="J211" i="1"/>
  <c r="F212" i="1"/>
  <c r="J212" i="1"/>
  <c r="D133" i="1"/>
  <c r="E136" i="1"/>
  <c r="I138" i="1"/>
  <c r="E140" i="1"/>
  <c r="I142" i="1"/>
  <c r="E144" i="1"/>
  <c r="I146" i="1"/>
  <c r="E148" i="1"/>
  <c r="I150" i="1"/>
  <c r="E152" i="1"/>
  <c r="E153" i="1"/>
  <c r="J153" i="1"/>
  <c r="C105" i="1"/>
  <c r="D106" i="1"/>
  <c r="D107" i="1"/>
  <c r="D108" i="1"/>
  <c r="D109" i="1"/>
  <c r="D110" i="1"/>
  <c r="D111" i="1"/>
  <c r="C112" i="1"/>
  <c r="E113" i="1"/>
  <c r="C114" i="1"/>
  <c r="E115" i="1"/>
  <c r="C116" i="1"/>
  <c r="E117" i="1"/>
  <c r="C118" i="1"/>
  <c r="D119" i="1"/>
  <c r="I119" i="1"/>
  <c r="E120" i="1"/>
  <c r="I120" i="1"/>
  <c r="E121" i="1"/>
  <c r="I121" i="1"/>
  <c r="E122" i="1"/>
  <c r="I122" i="1"/>
  <c r="E123" i="1"/>
  <c r="I123" i="1"/>
  <c r="E124" i="1"/>
  <c r="I124" i="1"/>
  <c r="E125" i="1"/>
  <c r="I125" i="1"/>
  <c r="E126" i="1"/>
  <c r="I126" i="1"/>
  <c r="E127" i="1"/>
  <c r="I127" i="1"/>
  <c r="E78" i="1"/>
  <c r="I78" i="1"/>
  <c r="E79" i="1"/>
  <c r="I79" i="1"/>
  <c r="E80" i="1"/>
  <c r="I80" i="1"/>
  <c r="E81" i="1"/>
  <c r="I81" i="1"/>
  <c r="E82" i="1"/>
  <c r="I82" i="1"/>
  <c r="E83" i="1"/>
  <c r="F160" i="1"/>
  <c r="J162" i="1"/>
  <c r="J174" i="1"/>
  <c r="F153" i="1"/>
  <c r="G106" i="1"/>
  <c r="G108" i="1"/>
  <c r="G110" i="1"/>
  <c r="D112" i="1"/>
  <c r="G115" i="1"/>
  <c r="I116" i="1"/>
  <c r="F120" i="1"/>
  <c r="J122" i="1"/>
  <c r="F124" i="1"/>
  <c r="J126" i="1"/>
  <c r="F78" i="1"/>
  <c r="J80" i="1"/>
  <c r="F82" i="1"/>
  <c r="F84" i="1"/>
  <c r="E85" i="1"/>
  <c r="J85" i="1"/>
  <c r="I86" i="1"/>
  <c r="F88" i="1"/>
  <c r="E89" i="1"/>
  <c r="J89" i="1"/>
  <c r="I90" i="1"/>
  <c r="F92" i="1"/>
  <c r="E93" i="1"/>
  <c r="J93" i="1"/>
  <c r="I94" i="1"/>
  <c r="F96" i="1"/>
  <c r="E97" i="1"/>
  <c r="J97" i="1"/>
  <c r="I98" i="1"/>
  <c r="F100" i="1"/>
  <c r="E101" i="1"/>
  <c r="J101" i="1"/>
  <c r="I52" i="1"/>
  <c r="F54" i="1"/>
  <c r="E55" i="1"/>
  <c r="J55" i="1"/>
  <c r="I56" i="1"/>
  <c r="F58" i="1"/>
  <c r="E59" i="1"/>
  <c r="J59" i="1"/>
  <c r="I60" i="1"/>
  <c r="F62" i="1"/>
  <c r="E63" i="1"/>
  <c r="J63" i="1"/>
  <c r="I64" i="1"/>
  <c r="F66" i="1"/>
  <c r="E67" i="1"/>
  <c r="F68" i="1"/>
  <c r="C69" i="1"/>
  <c r="J69" i="1"/>
  <c r="G71" i="1"/>
  <c r="F72" i="1"/>
  <c r="C73" i="1"/>
  <c r="J73" i="1"/>
  <c r="G75" i="1"/>
  <c r="F26" i="1"/>
  <c r="C27" i="1"/>
  <c r="J27" i="1"/>
  <c r="G29" i="1"/>
  <c r="F30" i="1"/>
  <c r="C31" i="1"/>
  <c r="J31" i="1"/>
  <c r="G33" i="1"/>
  <c r="F34" i="1"/>
  <c r="C35" i="1"/>
  <c r="J35" i="1"/>
  <c r="G37" i="1"/>
  <c r="F38" i="1"/>
  <c r="C39" i="1"/>
  <c r="J39" i="1"/>
  <c r="G41" i="1"/>
  <c r="F42" i="1"/>
  <c r="C43" i="1"/>
  <c r="I43" i="1"/>
  <c r="G44" i="1"/>
  <c r="D45" i="1"/>
  <c r="I45" i="1"/>
  <c r="G46" i="1"/>
  <c r="D47" i="1"/>
  <c r="E191" i="1"/>
  <c r="I193" i="1"/>
  <c r="E157" i="1"/>
  <c r="F173" i="1"/>
  <c r="C131" i="1"/>
  <c r="D135" i="1"/>
  <c r="I137" i="1"/>
  <c r="E143" i="1"/>
  <c r="I145" i="1"/>
  <c r="E151" i="1"/>
  <c r="D114" i="1"/>
  <c r="G117" i="1"/>
  <c r="I118" i="1"/>
  <c r="J121" i="1"/>
  <c r="F123" i="1"/>
  <c r="J125" i="1"/>
  <c r="F127" i="1"/>
  <c r="J79" i="1"/>
  <c r="F81" i="1"/>
  <c r="I83" i="1"/>
  <c r="F85" i="1"/>
  <c r="E86" i="1"/>
  <c r="J86" i="1"/>
  <c r="I87" i="1"/>
  <c r="F89" i="1"/>
  <c r="E90" i="1"/>
  <c r="J90" i="1"/>
  <c r="I91" i="1"/>
  <c r="F93" i="1"/>
  <c r="E94" i="1"/>
  <c r="J94" i="1"/>
  <c r="I95" i="1"/>
  <c r="F97" i="1"/>
  <c r="E98" i="1"/>
  <c r="J98" i="1"/>
  <c r="I99" i="1"/>
  <c r="F101" i="1"/>
  <c r="E52" i="1"/>
  <c r="J52" i="1"/>
  <c r="I53" i="1"/>
  <c r="F55" i="1"/>
  <c r="E56" i="1"/>
  <c r="J56" i="1"/>
  <c r="I57" i="1"/>
  <c r="F59" i="1"/>
  <c r="E60" i="1"/>
  <c r="J60" i="1"/>
  <c r="I61" i="1"/>
  <c r="F63" i="1"/>
  <c r="E64" i="1"/>
  <c r="J64" i="1"/>
  <c r="I65" i="1"/>
  <c r="F67" i="1"/>
  <c r="G68" i="1"/>
  <c r="F69" i="1"/>
  <c r="C70" i="1"/>
  <c r="J70" i="1"/>
  <c r="G72" i="1"/>
  <c r="F73" i="1"/>
  <c r="C74" i="1"/>
  <c r="J74" i="1"/>
  <c r="G26" i="1"/>
  <c r="F27" i="1"/>
  <c r="C28" i="1"/>
  <c r="J28" i="1"/>
  <c r="G30" i="1"/>
  <c r="F31" i="1"/>
  <c r="C32" i="1"/>
  <c r="J32" i="1"/>
  <c r="G34" i="1"/>
  <c r="F35" i="1"/>
  <c r="C36" i="1"/>
  <c r="J36" i="1"/>
  <c r="G38" i="1"/>
  <c r="F39" i="1"/>
  <c r="C40" i="1"/>
  <c r="J40" i="1"/>
  <c r="G42" i="1"/>
  <c r="D43" i="1"/>
  <c r="C44" i="1"/>
  <c r="E45" i="1"/>
  <c r="C46" i="1"/>
  <c r="F168" i="1"/>
  <c r="J170" i="1"/>
  <c r="C179" i="1"/>
  <c r="E104" i="1"/>
  <c r="G107" i="1"/>
  <c r="G109" i="1"/>
  <c r="G111" i="1"/>
  <c r="I112" i="1"/>
  <c r="D116" i="1"/>
  <c r="E119" i="1"/>
  <c r="J120" i="1"/>
  <c r="F122" i="1"/>
  <c r="J124" i="1"/>
  <c r="F126" i="1"/>
  <c r="J78" i="1"/>
  <c r="F80" i="1"/>
  <c r="J82" i="1"/>
  <c r="J83" i="1"/>
  <c r="I84" i="1"/>
  <c r="F86" i="1"/>
  <c r="E87" i="1"/>
  <c r="J87" i="1"/>
  <c r="I88" i="1"/>
  <c r="F90" i="1"/>
  <c r="E91" i="1"/>
  <c r="J91" i="1"/>
  <c r="I92" i="1"/>
  <c r="F94" i="1"/>
  <c r="E95" i="1"/>
  <c r="J95" i="1"/>
  <c r="I96" i="1"/>
  <c r="F98" i="1"/>
  <c r="E99" i="1"/>
  <c r="J99" i="1"/>
  <c r="I100" i="1"/>
  <c r="F52" i="1"/>
  <c r="E53" i="1"/>
  <c r="J53" i="1"/>
  <c r="I54" i="1"/>
  <c r="F56" i="1"/>
  <c r="E57" i="1"/>
  <c r="J57" i="1"/>
  <c r="I58" i="1"/>
  <c r="F60" i="1"/>
  <c r="E61" i="1"/>
  <c r="J61" i="1"/>
  <c r="I62" i="1"/>
  <c r="F64" i="1"/>
  <c r="E65" i="1"/>
  <c r="J65" i="1"/>
  <c r="I66" i="1"/>
  <c r="J67" i="1"/>
  <c r="G69" i="1"/>
  <c r="F70" i="1"/>
  <c r="C71" i="1"/>
  <c r="J71" i="1"/>
  <c r="G73" i="1"/>
  <c r="F74" i="1"/>
  <c r="C75" i="1"/>
  <c r="J75" i="1"/>
  <c r="G27" i="1"/>
  <c r="F28" i="1"/>
  <c r="C29" i="1"/>
  <c r="J29" i="1"/>
  <c r="G31" i="1"/>
  <c r="F32" i="1"/>
  <c r="C33" i="1"/>
  <c r="J33" i="1"/>
  <c r="G35" i="1"/>
  <c r="F36" i="1"/>
  <c r="C37" i="1"/>
  <c r="J37" i="1"/>
  <c r="G39" i="1"/>
  <c r="F40" i="1"/>
  <c r="C41" i="1"/>
  <c r="J41" i="1"/>
  <c r="F43" i="1"/>
  <c r="D44" i="1"/>
  <c r="I44" i="1"/>
  <c r="G45" i="1"/>
  <c r="D46" i="1"/>
  <c r="I46" i="1"/>
  <c r="G47" i="1"/>
  <c r="D48" i="1"/>
  <c r="I48" i="1"/>
  <c r="E147" i="1"/>
  <c r="E199" i="1"/>
  <c r="I201" i="1"/>
  <c r="F105" i="1"/>
  <c r="G113" i="1"/>
  <c r="J68" i="1"/>
  <c r="F71" i="1"/>
  <c r="J72" i="1"/>
  <c r="F75" i="1"/>
  <c r="J26" i="1"/>
  <c r="F29" i="1"/>
  <c r="J30" i="1"/>
  <c r="F33" i="1"/>
  <c r="J34" i="1"/>
  <c r="F37" i="1"/>
  <c r="J38" i="1"/>
  <c r="F41" i="1"/>
  <c r="J42" i="1"/>
  <c r="C45" i="1"/>
  <c r="C47" i="1"/>
  <c r="C48" i="1"/>
  <c r="C49" i="1"/>
  <c r="E208" i="1"/>
  <c r="C209" i="1"/>
  <c r="E210" i="1"/>
  <c r="C211" i="1"/>
  <c r="E212" i="1"/>
  <c r="C213" i="1"/>
  <c r="G213" i="1"/>
  <c r="C214" i="1"/>
  <c r="G214" i="1"/>
  <c r="C215" i="1"/>
  <c r="G215" i="1"/>
  <c r="C216" i="1"/>
  <c r="G216" i="1"/>
  <c r="C217" i="1"/>
  <c r="G217" i="1"/>
  <c r="C218" i="1"/>
  <c r="G218" i="1"/>
  <c r="C219" i="1"/>
  <c r="G219" i="1"/>
  <c r="C220" i="1"/>
  <c r="G220" i="1"/>
  <c r="C221" i="1"/>
  <c r="G221" i="1"/>
  <c r="C222" i="1"/>
  <c r="G222" i="1"/>
  <c r="C223" i="1"/>
  <c r="G223" i="1"/>
  <c r="C224" i="1"/>
  <c r="G224" i="1"/>
  <c r="C225" i="1"/>
  <c r="G225" i="1"/>
  <c r="C226" i="1"/>
  <c r="G226" i="1"/>
  <c r="C227" i="1"/>
  <c r="G227" i="1"/>
  <c r="C228" i="1"/>
  <c r="G228" i="1"/>
  <c r="C229" i="1"/>
  <c r="G229" i="1"/>
  <c r="C230" i="1"/>
  <c r="G230" i="1"/>
  <c r="C231" i="1"/>
  <c r="G231" i="1"/>
  <c r="J207" i="1"/>
  <c r="F207" i="1"/>
  <c r="J181" i="1"/>
  <c r="F181" i="1"/>
  <c r="J155" i="1"/>
  <c r="F155" i="1"/>
  <c r="J129" i="1"/>
  <c r="F129" i="1"/>
  <c r="J103" i="1"/>
  <c r="F103" i="1"/>
  <c r="J77" i="1"/>
  <c r="F77" i="1"/>
  <c r="J51" i="1"/>
  <c r="F51" i="1"/>
  <c r="J25" i="1"/>
  <c r="F25" i="1"/>
  <c r="C15" i="1"/>
  <c r="C177" i="1"/>
  <c r="E139" i="1"/>
  <c r="I141" i="1"/>
  <c r="J119" i="1"/>
  <c r="F125" i="1"/>
  <c r="J127" i="1"/>
  <c r="F83" i="1"/>
  <c r="J84" i="1"/>
  <c r="F87" i="1"/>
  <c r="J88" i="1"/>
  <c r="F91" i="1"/>
  <c r="J92" i="1"/>
  <c r="F95" i="1"/>
  <c r="J96" i="1"/>
  <c r="F99" i="1"/>
  <c r="J100" i="1"/>
  <c r="F53" i="1"/>
  <c r="J54" i="1"/>
  <c r="F57" i="1"/>
  <c r="J58" i="1"/>
  <c r="F61" i="1"/>
  <c r="J62" i="1"/>
  <c r="F65" i="1"/>
  <c r="J66" i="1"/>
  <c r="G43" i="1"/>
  <c r="H43" i="1" s="1"/>
  <c r="E47" i="1"/>
  <c r="E48" i="1"/>
  <c r="D49" i="1"/>
  <c r="I49" i="1"/>
  <c r="G208" i="1"/>
  <c r="D209" i="1"/>
  <c r="I209" i="1"/>
  <c r="G210" i="1"/>
  <c r="D211" i="1"/>
  <c r="I211" i="1"/>
  <c r="G212" i="1"/>
  <c r="H212" i="1" s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I207" i="1"/>
  <c r="E207" i="1"/>
  <c r="I181" i="1"/>
  <c r="E181" i="1"/>
  <c r="I155" i="1"/>
  <c r="E155" i="1"/>
  <c r="I129" i="1"/>
  <c r="E129" i="1"/>
  <c r="I103" i="1"/>
  <c r="E103" i="1"/>
  <c r="I77" i="1"/>
  <c r="E77" i="1"/>
  <c r="I51" i="1"/>
  <c r="E51" i="1"/>
  <c r="I25" i="1"/>
  <c r="E25" i="1"/>
  <c r="D15" i="1"/>
  <c r="D16" i="1"/>
  <c r="D17" i="1"/>
  <c r="D18" i="1"/>
  <c r="D19" i="1"/>
  <c r="D20" i="1"/>
  <c r="I20" i="1"/>
  <c r="E21" i="1"/>
  <c r="I21" i="1"/>
  <c r="E22" i="1"/>
  <c r="I22" i="1"/>
  <c r="E23" i="1"/>
  <c r="I23" i="1"/>
  <c r="G14" i="1"/>
  <c r="C14" i="1"/>
  <c r="I18" i="1"/>
  <c r="I19" i="1"/>
  <c r="J20" i="1"/>
  <c r="J21" i="1"/>
  <c r="J22" i="1"/>
  <c r="J23" i="1"/>
  <c r="I149" i="1"/>
  <c r="F121" i="1"/>
  <c r="F79" i="1"/>
  <c r="I185" i="1"/>
  <c r="C68" i="1"/>
  <c r="G70" i="1"/>
  <c r="C72" i="1"/>
  <c r="G74" i="1"/>
  <c r="C26" i="1"/>
  <c r="G28" i="1"/>
  <c r="C30" i="1"/>
  <c r="G32" i="1"/>
  <c r="C34" i="1"/>
  <c r="G36" i="1"/>
  <c r="C38" i="1"/>
  <c r="G40" i="1"/>
  <c r="C42" i="1"/>
  <c r="E44" i="1"/>
  <c r="E46" i="1"/>
  <c r="G48" i="1"/>
  <c r="E49" i="1"/>
  <c r="C208" i="1"/>
  <c r="E209" i="1"/>
  <c r="C210" i="1"/>
  <c r="E211" i="1"/>
  <c r="C212" i="1"/>
  <c r="E213" i="1"/>
  <c r="I213" i="1"/>
  <c r="E214" i="1"/>
  <c r="I214" i="1"/>
  <c r="E215" i="1"/>
  <c r="I215" i="1"/>
  <c r="E216" i="1"/>
  <c r="I216" i="1"/>
  <c r="E217" i="1"/>
  <c r="I217" i="1"/>
  <c r="E218" i="1"/>
  <c r="I218" i="1"/>
  <c r="E219" i="1"/>
  <c r="I219" i="1"/>
  <c r="E220" i="1"/>
  <c r="I220" i="1"/>
  <c r="E221" i="1"/>
  <c r="I221" i="1"/>
  <c r="E222" i="1"/>
  <c r="I222" i="1"/>
  <c r="E223" i="1"/>
  <c r="I223" i="1"/>
  <c r="E224" i="1"/>
  <c r="I224" i="1"/>
  <c r="E225" i="1"/>
  <c r="I225" i="1"/>
  <c r="E226" i="1"/>
  <c r="I226" i="1"/>
  <c r="E227" i="1"/>
  <c r="I227" i="1"/>
  <c r="E228" i="1"/>
  <c r="I228" i="1"/>
  <c r="E229" i="1"/>
  <c r="I229" i="1"/>
  <c r="E230" i="1"/>
  <c r="I230" i="1"/>
  <c r="E231" i="1"/>
  <c r="I231" i="1"/>
  <c r="D207" i="1"/>
  <c r="D181" i="1"/>
  <c r="D155" i="1"/>
  <c r="D129" i="1"/>
  <c r="D103" i="1"/>
  <c r="D77" i="1"/>
  <c r="D51" i="1"/>
  <c r="D25" i="1"/>
  <c r="E15" i="1"/>
  <c r="I15" i="1"/>
  <c r="E16" i="1"/>
  <c r="I16" i="1"/>
  <c r="E17" i="1"/>
  <c r="I17" i="1"/>
  <c r="E18" i="1"/>
  <c r="E19" i="1"/>
  <c r="E20" i="1"/>
  <c r="F21" i="1"/>
  <c r="F22" i="1"/>
  <c r="F23" i="1"/>
  <c r="F14" i="1"/>
  <c r="I114" i="1"/>
  <c r="D118" i="1"/>
  <c r="J123" i="1"/>
  <c r="I85" i="1"/>
  <c r="I93" i="1"/>
  <c r="I101" i="1"/>
  <c r="I59" i="1"/>
  <c r="I47" i="1"/>
  <c r="D208" i="1"/>
  <c r="G211" i="1"/>
  <c r="I212" i="1"/>
  <c r="F214" i="1"/>
  <c r="J216" i="1"/>
  <c r="F218" i="1"/>
  <c r="J220" i="1"/>
  <c r="F222" i="1"/>
  <c r="J224" i="1"/>
  <c r="F226" i="1"/>
  <c r="J228" i="1"/>
  <c r="F230" i="1"/>
  <c r="C207" i="1"/>
  <c r="G129" i="1"/>
  <c r="C103" i="1"/>
  <c r="G25" i="1"/>
  <c r="G16" i="1"/>
  <c r="F17" i="1"/>
  <c r="C18" i="1"/>
  <c r="J18" i="1"/>
  <c r="G20" i="1"/>
  <c r="H20" i="1" s="1"/>
  <c r="D14" i="1"/>
  <c r="C129" i="1"/>
  <c r="G51" i="1"/>
  <c r="J15" i="1"/>
  <c r="F18" i="1"/>
  <c r="J19" i="1"/>
  <c r="C22" i="1"/>
  <c r="J14" i="1"/>
  <c r="G209" i="1"/>
  <c r="J217" i="1"/>
  <c r="J221" i="1"/>
  <c r="F227" i="1"/>
  <c r="G207" i="1"/>
  <c r="C77" i="1"/>
  <c r="C17" i="1"/>
  <c r="F20" i="1"/>
  <c r="G23" i="1"/>
  <c r="E84" i="1"/>
  <c r="E92" i="1"/>
  <c r="E100" i="1"/>
  <c r="E58" i="1"/>
  <c r="E66" i="1"/>
  <c r="D210" i="1"/>
  <c r="F213" i="1"/>
  <c r="J215" i="1"/>
  <c r="F217" i="1"/>
  <c r="J219" i="1"/>
  <c r="F221" i="1"/>
  <c r="J223" i="1"/>
  <c r="F225" i="1"/>
  <c r="J227" i="1"/>
  <c r="F229" i="1"/>
  <c r="J231" i="1"/>
  <c r="G155" i="1"/>
  <c r="C25" i="1"/>
  <c r="G17" i="1"/>
  <c r="C19" i="1"/>
  <c r="C21" i="1"/>
  <c r="C23" i="1"/>
  <c r="F215" i="1"/>
  <c r="F223" i="1"/>
  <c r="J229" i="1"/>
  <c r="C181" i="1"/>
  <c r="G15" i="1"/>
  <c r="J17" i="1"/>
  <c r="G21" i="1"/>
  <c r="E14" i="1"/>
  <c r="J81" i="1"/>
  <c r="I89" i="1"/>
  <c r="I97" i="1"/>
  <c r="I55" i="1"/>
  <c r="I63" i="1"/>
  <c r="G49" i="1"/>
  <c r="I208" i="1"/>
  <c r="D212" i="1"/>
  <c r="J214" i="1"/>
  <c r="F216" i="1"/>
  <c r="J218" i="1"/>
  <c r="F220" i="1"/>
  <c r="J222" i="1"/>
  <c r="F224" i="1"/>
  <c r="J226" i="1"/>
  <c r="F228" i="1"/>
  <c r="J230" i="1"/>
  <c r="G181" i="1"/>
  <c r="C155" i="1"/>
  <c r="G77" i="1"/>
  <c r="C51" i="1"/>
  <c r="F15" i="1"/>
  <c r="C16" i="1"/>
  <c r="J16" i="1"/>
  <c r="G18" i="1"/>
  <c r="H18" i="1" s="1"/>
  <c r="F19" i="1"/>
  <c r="C20" i="1"/>
  <c r="D21" i="1"/>
  <c r="D22" i="1"/>
  <c r="D23" i="1"/>
  <c r="I14" i="1"/>
  <c r="E88" i="1"/>
  <c r="E96" i="1"/>
  <c r="E54" i="1"/>
  <c r="E62" i="1"/>
  <c r="I210" i="1"/>
  <c r="J213" i="1"/>
  <c r="F219" i="1"/>
  <c r="J225" i="1"/>
  <c r="F231" i="1"/>
  <c r="G103" i="1"/>
  <c r="F16" i="1"/>
  <c r="G19" i="1"/>
  <c r="G22" i="1"/>
  <c r="H14" i="1"/>
  <c r="K154" i="1"/>
  <c r="K128" i="1"/>
  <c r="K102" i="1"/>
  <c r="K76" i="1"/>
  <c r="K50" i="1"/>
  <c r="K24" i="1"/>
  <c r="K13" i="1"/>
  <c r="C5" i="4" a="1"/>
  <c r="B4" i="4" a="1"/>
  <c r="D11" i="4" a="1"/>
  <c r="D4" i="4" a="1"/>
  <c r="H8" i="4" a="1"/>
  <c r="D5" i="4" a="1"/>
  <c r="D3" i="4" a="1"/>
  <c r="C9" i="4" a="1"/>
  <c r="D10" i="4" a="1"/>
  <c r="D18" i="4" a="1"/>
  <c r="D6" i="4" a="1"/>
  <c r="H7" i="4" a="1"/>
  <c r="H11" i="4" a="1"/>
  <c r="G5" i="4" a="1"/>
  <c r="E8" i="4" a="1"/>
  <c r="C8" i="4" a="1"/>
  <c r="D9" i="4" a="1"/>
  <c r="D17" i="4" a="1"/>
  <c r="H12" i="4" a="1"/>
  <c r="C3" i="4" a="1"/>
  <c r="G4" i="4" a="1"/>
  <c r="E7" i="4" a="1"/>
  <c r="C4" i="4" a="1"/>
  <c r="D8" i="4" a="1"/>
  <c r="D16" i="4" a="1"/>
  <c r="H6" i="4" a="1"/>
  <c r="B3" i="4" a="1"/>
  <c r="G9" i="4" a="1"/>
  <c r="G11" i="4" a="1"/>
  <c r="E6" i="4" a="1"/>
  <c r="B8" i="4" a="1"/>
  <c r="D7" i="4" a="1"/>
  <c r="D15" i="4" a="1"/>
  <c r="H5" i="4" a="1"/>
  <c r="F5" i="4" a="1"/>
  <c r="G10" i="4" a="1"/>
  <c r="E10" i="4" a="1"/>
  <c r="B7" i="4" a="1"/>
  <c r="D14" i="4" a="1"/>
  <c r="D21" i="4" a="1"/>
  <c r="H4" i="4" a="1"/>
  <c r="E19" i="4" a="1"/>
  <c r="F6" i="4" a="1"/>
  <c r="C7" i="4" a="1"/>
  <c r="B6" i="4" a="1"/>
  <c r="D13" i="4" a="1"/>
  <c r="D20" i="4" a="1"/>
  <c r="H10" i="4" a="1"/>
  <c r="F9" i="4" a="1"/>
  <c r="C6" i="4" a="1"/>
  <c r="B5" i="4" a="1"/>
  <c r="D12" i="4" a="1"/>
  <c r="D19" i="4" a="1"/>
  <c r="H9" i="4" a="1"/>
  <c r="H3" i="4" a="1"/>
  <c r="G3" i="4" a="1"/>
  <c r="I3" i="4" a="1"/>
  <c r="J3" i="4" a="1"/>
  <c r="H11" i="4" l="1"/>
  <c r="H12" i="4"/>
  <c r="H7" i="4"/>
  <c r="H8" i="4"/>
  <c r="H9" i="4"/>
  <c r="H10" i="4"/>
  <c r="H4" i="4"/>
  <c r="H5" i="4"/>
  <c r="H6" i="4"/>
  <c r="D5" i="4"/>
  <c r="D6" i="4"/>
  <c r="D4" i="4"/>
  <c r="D19" i="4"/>
  <c r="D20" i="4"/>
  <c r="D21" i="4"/>
  <c r="D15" i="4"/>
  <c r="D16" i="4"/>
  <c r="D17" i="4"/>
  <c r="D18" i="4"/>
  <c r="D11" i="4"/>
  <c r="D12" i="4"/>
  <c r="D13" i="4"/>
  <c r="D14" i="4"/>
  <c r="D7" i="4"/>
  <c r="D8" i="4"/>
  <c r="D9" i="4"/>
  <c r="D10" i="4"/>
  <c r="B4" i="4"/>
  <c r="B5" i="4"/>
  <c r="B6" i="4"/>
  <c r="B7" i="4"/>
  <c r="B8" i="4"/>
  <c r="C4" i="4"/>
  <c r="C8" i="4"/>
  <c r="C9" i="4"/>
  <c r="C5" i="4"/>
  <c r="C6" i="4"/>
  <c r="C7" i="4"/>
  <c r="E10" i="4"/>
  <c r="E6" i="4"/>
  <c r="E7" i="4"/>
  <c r="E8" i="4"/>
  <c r="E19" i="4"/>
  <c r="F9" i="4"/>
  <c r="F5" i="4"/>
  <c r="F6" i="4"/>
  <c r="G9" i="4"/>
  <c r="G10" i="4"/>
  <c r="G11" i="4"/>
  <c r="G4" i="4"/>
  <c r="G5" i="4"/>
  <c r="H104" i="4" a="1"/>
  <c r="H104" i="4" s="1"/>
  <c r="H112" i="4" a="1"/>
  <c r="H112" i="4" s="1"/>
  <c r="H120" i="4" a="1"/>
  <c r="H120" i="4" s="1"/>
  <c r="H128" i="4" a="1"/>
  <c r="H128" i="4" s="1"/>
  <c r="H14" i="4" a="1"/>
  <c r="H14" i="4" s="1"/>
  <c r="H34" i="4" a="1"/>
  <c r="H34" i="4" s="1"/>
  <c r="H39" i="4" a="1"/>
  <c r="H39" i="4" s="1"/>
  <c r="H40" i="4" a="1"/>
  <c r="H40" i="4" s="1"/>
  <c r="H42" i="4" a="1"/>
  <c r="H42" i="4" s="1"/>
  <c r="H43" i="4" a="1"/>
  <c r="H43" i="4" s="1"/>
  <c r="H45" i="4" a="1"/>
  <c r="H45" i="4" s="1"/>
  <c r="H46" i="4" a="1"/>
  <c r="H46" i="4" s="1"/>
  <c r="H47" i="4" a="1"/>
  <c r="H47" i="4" s="1"/>
  <c r="H105" i="4" a="1"/>
  <c r="H105" i="4" s="1"/>
  <c r="H113" i="4" a="1"/>
  <c r="H113" i="4" s="1"/>
  <c r="H121" i="4" a="1"/>
  <c r="H121" i="4" s="1"/>
  <c r="H129" i="4" a="1"/>
  <c r="H129" i="4" s="1"/>
  <c r="H17" i="4" a="1"/>
  <c r="H17" i="4" s="1"/>
  <c r="H33" i="4" a="1"/>
  <c r="H33" i="4" s="1"/>
  <c r="H106" i="4" a="1"/>
  <c r="H106" i="4" s="1"/>
  <c r="H114" i="4" a="1"/>
  <c r="H114" i="4" s="1"/>
  <c r="H122" i="4" a="1"/>
  <c r="H122" i="4" s="1"/>
  <c r="H130" i="4" a="1"/>
  <c r="H130" i="4" s="1"/>
  <c r="H13" i="4" a="1"/>
  <c r="H13" i="4" s="1"/>
  <c r="H22" i="4" a="1"/>
  <c r="H22" i="4" s="1"/>
  <c r="H24" i="4" a="1"/>
  <c r="H24" i="4" s="1"/>
  <c r="H25" i="4" a="1"/>
  <c r="H25" i="4" s="1"/>
  <c r="H107" i="4" a="1"/>
  <c r="H107" i="4" s="1"/>
  <c r="H115" i="4" a="1"/>
  <c r="H115" i="4" s="1"/>
  <c r="H123" i="4" a="1"/>
  <c r="H123" i="4" s="1"/>
  <c r="H131" i="4" a="1"/>
  <c r="H131" i="4" s="1"/>
  <c r="H16" i="4" a="1"/>
  <c r="H16" i="4" s="1"/>
  <c r="H21" i="4" a="1"/>
  <c r="H21" i="4" s="1"/>
  <c r="H23" i="4" a="1"/>
  <c r="H23" i="4" s="1"/>
  <c r="H26" i="4" a="1"/>
  <c r="H26" i="4" s="1"/>
  <c r="H108" i="4" a="1"/>
  <c r="H108" i="4" s="1"/>
  <c r="H116" i="4" a="1"/>
  <c r="H116" i="4" s="1"/>
  <c r="H124" i="4" a="1"/>
  <c r="H124" i="4" s="1"/>
  <c r="H109" i="4" a="1"/>
  <c r="H109" i="4" s="1"/>
  <c r="H117" i="4" a="1"/>
  <c r="H117" i="4" s="1"/>
  <c r="H125" i="4" a="1"/>
  <c r="H125" i="4" s="1"/>
  <c r="H102" i="4" a="1"/>
  <c r="H102" i="4" s="1"/>
  <c r="H110" i="4" a="1"/>
  <c r="H110" i="4" s="1"/>
  <c r="H118" i="4" a="1"/>
  <c r="H118" i="4" s="1"/>
  <c r="H126" i="4" a="1"/>
  <c r="H126" i="4" s="1"/>
  <c r="H36" i="4" a="1"/>
  <c r="H36" i="4" s="1"/>
  <c r="H37" i="4" a="1"/>
  <c r="H37" i="4" s="1"/>
  <c r="H38" i="4" a="1"/>
  <c r="H38" i="4" s="1"/>
  <c r="H53" i="4" a="1"/>
  <c r="H53" i="4" s="1"/>
  <c r="H54" i="4" a="1"/>
  <c r="H54" i="4" s="1"/>
  <c r="H55" i="4" a="1"/>
  <c r="H55" i="4" s="1"/>
  <c r="H65" i="4" a="1"/>
  <c r="H65" i="4" s="1"/>
  <c r="H103" i="4" a="1"/>
  <c r="H103" i="4" s="1"/>
  <c r="H111" i="4" a="1"/>
  <c r="H111" i="4" s="1"/>
  <c r="H119" i="4" a="1"/>
  <c r="H119" i="4" s="1"/>
  <c r="H127" i="4" a="1"/>
  <c r="H127" i="4" s="1"/>
  <c r="H18" i="4" a="1"/>
  <c r="H18" i="4" s="1"/>
  <c r="H29" i="4" a="1"/>
  <c r="H29" i="4" s="1"/>
  <c r="H50" i="4" a="1"/>
  <c r="H50" i="4" s="1"/>
  <c r="H62" i="4" a="1"/>
  <c r="H62" i="4" s="1"/>
  <c r="H70" i="4" a="1"/>
  <c r="H70" i="4" s="1"/>
  <c r="H87" i="4" a="1"/>
  <c r="H87" i="4" s="1"/>
  <c r="H90" i="4" a="1"/>
  <c r="H90" i="4" s="1"/>
  <c r="H95" i="4" a="1"/>
  <c r="H95" i="4" s="1"/>
  <c r="H93" i="4" a="1"/>
  <c r="H93" i="4" s="1"/>
  <c r="H85" i="4" a="1"/>
  <c r="H85" i="4" s="1"/>
  <c r="H19" i="4" a="1"/>
  <c r="H19" i="4" s="1"/>
  <c r="H71" i="4" a="1"/>
  <c r="H71" i="4" s="1"/>
  <c r="H76" i="4" a="1"/>
  <c r="H76" i="4" s="1"/>
  <c r="H83" i="4" a="1"/>
  <c r="H83" i="4" s="1"/>
  <c r="H99" i="4" a="1"/>
  <c r="H99" i="4" s="1"/>
  <c r="H79" i="4" a="1"/>
  <c r="H79" i="4" s="1"/>
  <c r="H31" i="4" a="1"/>
  <c r="H31" i="4" s="1"/>
  <c r="H44" i="4" a="1"/>
  <c r="H44" i="4" s="1"/>
  <c r="H52" i="4" a="1"/>
  <c r="H52" i="4" s="1"/>
  <c r="H57" i="4" a="1"/>
  <c r="H57" i="4" s="1"/>
  <c r="H59" i="4" a="1"/>
  <c r="H59" i="4" s="1"/>
  <c r="H66" i="4" a="1"/>
  <c r="H66" i="4" s="1"/>
  <c r="H72" i="4" a="1"/>
  <c r="H72" i="4" s="1"/>
  <c r="H84" i="4" a="1"/>
  <c r="H84" i="4" s="1"/>
  <c r="H92" i="4" a="1"/>
  <c r="H92" i="4" s="1"/>
  <c r="H96" i="4" a="1"/>
  <c r="H96" i="4" s="1"/>
  <c r="H78" i="4" a="1"/>
  <c r="H78" i="4" s="1"/>
  <c r="H89" i="4" a="1"/>
  <c r="H89" i="4" s="1"/>
  <c r="H20" i="4" a="1"/>
  <c r="H20" i="4" s="1"/>
  <c r="H41" i="4" a="1"/>
  <c r="H41" i="4" s="1"/>
  <c r="H49" i="4" a="1"/>
  <c r="H49" i="4" s="1"/>
  <c r="H61" i="4" a="1"/>
  <c r="H61" i="4" s="1"/>
  <c r="H73" i="4" a="1"/>
  <c r="H73" i="4" s="1"/>
  <c r="H77" i="4" a="1"/>
  <c r="H77" i="4" s="1"/>
  <c r="H88" i="4" a="1"/>
  <c r="H88" i="4" s="1"/>
  <c r="H15" i="4" a="1"/>
  <c r="H15" i="4" s="1"/>
  <c r="H28" i="4" a="1"/>
  <c r="H28" i="4" s="1"/>
  <c r="H64" i="4" a="1"/>
  <c r="H64" i="4" s="1"/>
  <c r="H97" i="4" a="1"/>
  <c r="H97" i="4" s="1"/>
  <c r="H30" i="4" a="1"/>
  <c r="H30" i="4" s="1"/>
  <c r="H35" i="4" a="1"/>
  <c r="H35" i="4" s="1"/>
  <c r="H51" i="4" a="1"/>
  <c r="H51" i="4" s="1"/>
  <c r="H56" i="4" a="1"/>
  <c r="H56" i="4" s="1"/>
  <c r="H63" i="4" a="1"/>
  <c r="H63" i="4" s="1"/>
  <c r="H67" i="4" a="1"/>
  <c r="H67" i="4" s="1"/>
  <c r="H27" i="4" a="1"/>
  <c r="H27" i="4" s="1"/>
  <c r="H48" i="4" a="1"/>
  <c r="H48" i="4" s="1"/>
  <c r="H58" i="4" a="1"/>
  <c r="H58" i="4" s="1"/>
  <c r="H60" i="4" a="1"/>
  <c r="H60" i="4" s="1"/>
  <c r="H32" i="4" a="1"/>
  <c r="H32" i="4" s="1"/>
  <c r="H68" i="4" a="1"/>
  <c r="H68" i="4" s="1"/>
  <c r="H91" i="4" a="1"/>
  <c r="H91" i="4" s="1"/>
  <c r="H75" i="4" a="1"/>
  <c r="H75" i="4" s="1"/>
  <c r="H82" i="4" a="1"/>
  <c r="H82" i="4" s="1"/>
  <c r="H74" i="4" a="1"/>
  <c r="H74" i="4" s="1"/>
  <c r="H86" i="4" a="1"/>
  <c r="H86" i="4" s="1"/>
  <c r="H69" i="4" a="1"/>
  <c r="H69" i="4" s="1"/>
  <c r="H94" i="4" a="1"/>
  <c r="H94" i="4" s="1"/>
  <c r="H98" i="4" a="1"/>
  <c r="H98" i="4" s="1"/>
  <c r="H100" i="4" a="1"/>
  <c r="H100" i="4" s="1"/>
  <c r="H81" i="4" a="1"/>
  <c r="H81" i="4" s="1"/>
  <c r="H101" i="4" a="1"/>
  <c r="H101" i="4" s="1"/>
  <c r="H80" i="4" a="1"/>
  <c r="H80" i="4" s="1"/>
  <c r="D108" i="4" a="1"/>
  <c r="D108" i="4" s="1"/>
  <c r="D116" i="4" a="1"/>
  <c r="D116" i="4" s="1"/>
  <c r="D124" i="4" a="1"/>
  <c r="D124" i="4" s="1"/>
  <c r="D57" i="4" a="1"/>
  <c r="D57" i="4" s="1"/>
  <c r="D58" i="4" a="1"/>
  <c r="D58" i="4" s="1"/>
  <c r="D109" i="4" a="1"/>
  <c r="D109" i="4" s="1"/>
  <c r="D117" i="4" a="1"/>
  <c r="D117" i="4" s="1"/>
  <c r="D125" i="4" a="1"/>
  <c r="D125" i="4" s="1"/>
  <c r="D37" i="4" a="1"/>
  <c r="D37" i="4" s="1"/>
  <c r="D38" i="4" a="1"/>
  <c r="D38" i="4" s="1"/>
  <c r="D55" i="4" a="1"/>
  <c r="D55" i="4" s="1"/>
  <c r="D56" i="4" a="1"/>
  <c r="D56" i="4" s="1"/>
  <c r="D65" i="4" a="1"/>
  <c r="D65" i="4" s="1"/>
  <c r="D102" i="4" a="1"/>
  <c r="D102" i="4" s="1"/>
  <c r="D110" i="4" a="1"/>
  <c r="D110" i="4" s="1"/>
  <c r="D118" i="4" a="1"/>
  <c r="D118" i="4" s="1"/>
  <c r="D126" i="4" a="1"/>
  <c r="D126" i="4" s="1"/>
  <c r="D103" i="4" a="1"/>
  <c r="D103" i="4" s="1"/>
  <c r="D111" i="4" a="1"/>
  <c r="D111" i="4" s="1"/>
  <c r="D119" i="4" a="1"/>
  <c r="D119" i="4" s="1"/>
  <c r="D127" i="4" a="1"/>
  <c r="D127" i="4" s="1"/>
  <c r="D104" i="4" a="1"/>
  <c r="D104" i="4" s="1"/>
  <c r="D112" i="4" a="1"/>
  <c r="D112" i="4" s="1"/>
  <c r="D120" i="4" a="1"/>
  <c r="D120" i="4" s="1"/>
  <c r="D128" i="4" a="1"/>
  <c r="D128" i="4" s="1"/>
  <c r="D105" i="4" a="1"/>
  <c r="D105" i="4" s="1"/>
  <c r="D113" i="4" a="1"/>
  <c r="D113" i="4" s="1"/>
  <c r="D121" i="4" a="1"/>
  <c r="D121" i="4" s="1"/>
  <c r="D129" i="4" a="1"/>
  <c r="D129" i="4" s="1"/>
  <c r="D106" i="4" a="1"/>
  <c r="D106" i="4" s="1"/>
  <c r="D114" i="4" a="1"/>
  <c r="D114" i="4" s="1"/>
  <c r="D122" i="4" a="1"/>
  <c r="D122" i="4" s="1"/>
  <c r="D130" i="4" a="1"/>
  <c r="D130" i="4" s="1"/>
  <c r="D29" i="4" a="1"/>
  <c r="D29" i="4" s="1"/>
  <c r="D60" i="4" a="1"/>
  <c r="D60" i="4" s="1"/>
  <c r="D62" i="4" a="1"/>
  <c r="D62" i="4" s="1"/>
  <c r="D63" i="4" a="1"/>
  <c r="D63" i="4" s="1"/>
  <c r="D107" i="4" a="1"/>
  <c r="D107" i="4" s="1"/>
  <c r="D115" i="4" a="1"/>
  <c r="D115" i="4" s="1"/>
  <c r="D123" i="4" a="1"/>
  <c r="D123" i="4" s="1"/>
  <c r="D131" i="4" a="1"/>
  <c r="D131" i="4" s="1"/>
  <c r="D31" i="4" a="1"/>
  <c r="D31" i="4" s="1"/>
  <c r="D41" i="4" a="1"/>
  <c r="D41" i="4" s="1"/>
  <c r="D54" i="4" a="1"/>
  <c r="D54" i="4" s="1"/>
  <c r="D59" i="4" a="1"/>
  <c r="D59" i="4" s="1"/>
  <c r="D74" i="4" a="1"/>
  <c r="D74" i="4" s="1"/>
  <c r="D78" i="4" a="1"/>
  <c r="D78" i="4" s="1"/>
  <c r="D79" i="4" a="1"/>
  <c r="D79" i="4" s="1"/>
  <c r="D85" i="4" a="1"/>
  <c r="D85" i="4" s="1"/>
  <c r="D89" i="4" a="1"/>
  <c r="D89" i="4" s="1"/>
  <c r="D93" i="4" a="1"/>
  <c r="D93" i="4" s="1"/>
  <c r="D100" i="4" a="1"/>
  <c r="D100" i="4" s="1"/>
  <c r="D92" i="4" a="1"/>
  <c r="D92" i="4" s="1"/>
  <c r="D28" i="4" a="1"/>
  <c r="D28" i="4" s="1"/>
  <c r="D51" i="4" a="1"/>
  <c r="D51" i="4" s="1"/>
  <c r="D61" i="4" a="1"/>
  <c r="D61" i="4" s="1"/>
  <c r="D64" i="4" a="1"/>
  <c r="D64" i="4" s="1"/>
  <c r="D68" i="4" a="1"/>
  <c r="D68" i="4" s="1"/>
  <c r="D94" i="4" a="1"/>
  <c r="D94" i="4" s="1"/>
  <c r="D71" i="4" a="1"/>
  <c r="D71" i="4" s="1"/>
  <c r="D33" i="4" a="1"/>
  <c r="D33" i="4" s="1"/>
  <c r="D35" i="4" a="1"/>
  <c r="D35" i="4" s="1"/>
  <c r="D46" i="4" a="1"/>
  <c r="D46" i="4" s="1"/>
  <c r="D69" i="4" a="1"/>
  <c r="D69" i="4" s="1"/>
  <c r="D80" i="4" a="1"/>
  <c r="D80" i="4" s="1"/>
  <c r="D86" i="4" a="1"/>
  <c r="D86" i="4" s="1"/>
  <c r="D98" i="4" a="1"/>
  <c r="D98" i="4" s="1"/>
  <c r="D87" i="4" a="1"/>
  <c r="D87" i="4" s="1"/>
  <c r="D95" i="4" a="1"/>
  <c r="D95" i="4" s="1"/>
  <c r="D99" i="4" a="1"/>
  <c r="D99" i="4" s="1"/>
  <c r="D30" i="4" a="1"/>
  <c r="D30" i="4" s="1"/>
  <c r="D40" i="4" a="1"/>
  <c r="D40" i="4" s="1"/>
  <c r="D43" i="4" a="1"/>
  <c r="D43" i="4" s="1"/>
  <c r="D45" i="4" a="1"/>
  <c r="D45" i="4" s="1"/>
  <c r="D48" i="4" a="1"/>
  <c r="D48" i="4" s="1"/>
  <c r="D53" i="4" a="1"/>
  <c r="D53" i="4" s="1"/>
  <c r="D75" i="4" a="1"/>
  <c r="D75" i="4" s="1"/>
  <c r="D81" i="4" a="1"/>
  <c r="D81" i="4" s="1"/>
  <c r="D82" i="4" a="1"/>
  <c r="D82" i="4" s="1"/>
  <c r="D83" i="4" a="1"/>
  <c r="D83" i="4" s="1"/>
  <c r="D90" i="4" a="1"/>
  <c r="D90" i="4" s="1"/>
  <c r="D101" i="4" a="1"/>
  <c r="D101" i="4" s="1"/>
  <c r="D70" i="4" a="1"/>
  <c r="D70" i="4" s="1"/>
  <c r="D32" i="4" a="1"/>
  <c r="D32" i="4" s="1"/>
  <c r="D39" i="4" a="1"/>
  <c r="D39" i="4" s="1"/>
  <c r="D50" i="4" a="1"/>
  <c r="D50" i="4" s="1"/>
  <c r="D76" i="4" a="1"/>
  <c r="D76" i="4" s="1"/>
  <c r="D34" i="4" a="1"/>
  <c r="D34" i="4" s="1"/>
  <c r="D36" i="4" a="1"/>
  <c r="D36" i="4" s="1"/>
  <c r="D42" i="4" a="1"/>
  <c r="D42" i="4" s="1"/>
  <c r="D47" i="4" a="1"/>
  <c r="D47" i="4" s="1"/>
  <c r="D52" i="4" a="1"/>
  <c r="D52" i="4" s="1"/>
  <c r="D66" i="4" a="1"/>
  <c r="D66" i="4" s="1"/>
  <c r="D44" i="4" a="1"/>
  <c r="D44" i="4" s="1"/>
  <c r="D49" i="4" a="1"/>
  <c r="D49" i="4" s="1"/>
  <c r="D67" i="4" a="1"/>
  <c r="D67" i="4" s="1"/>
  <c r="D72" i="4" a="1"/>
  <c r="D72" i="4" s="1"/>
  <c r="D96" i="4" a="1"/>
  <c r="D96" i="4" s="1"/>
  <c r="D84" i="4" a="1"/>
  <c r="D84" i="4" s="1"/>
  <c r="D97" i="4" a="1"/>
  <c r="D97" i="4" s="1"/>
  <c r="D73" i="4" a="1"/>
  <c r="D73" i="4" s="1"/>
  <c r="D88" i="4" a="1"/>
  <c r="D88" i="4" s="1"/>
  <c r="D91" i="4" a="1"/>
  <c r="D91" i="4" s="1"/>
  <c r="D77" i="4" a="1"/>
  <c r="D77" i="4" s="1"/>
  <c r="B102" i="4" a="1"/>
  <c r="B102" i="4" s="1"/>
  <c r="B110" i="4" a="1"/>
  <c r="B110" i="4" s="1"/>
  <c r="B118" i="4" a="1"/>
  <c r="B118" i="4" s="1"/>
  <c r="B126" i="4" a="1"/>
  <c r="B126" i="4" s="1"/>
  <c r="B19" i="4" a="1"/>
  <c r="B19" i="4" s="1"/>
  <c r="B36" i="4" a="1"/>
  <c r="B36" i="4" s="1"/>
  <c r="B45" i="4" a="1"/>
  <c r="B45" i="4" s="1"/>
  <c r="B49" i="4" a="1"/>
  <c r="B49" i="4" s="1"/>
  <c r="B50" i="4" a="1"/>
  <c r="B50" i="4" s="1"/>
  <c r="B51" i="4" a="1"/>
  <c r="B51" i="4" s="1"/>
  <c r="B52" i="4" a="1"/>
  <c r="B52" i="4" s="1"/>
  <c r="B53" i="4" a="1"/>
  <c r="B53" i="4" s="1"/>
  <c r="B54" i="4" a="1"/>
  <c r="B54" i="4" s="1"/>
  <c r="B103" i="4" a="1"/>
  <c r="B103" i="4" s="1"/>
  <c r="B111" i="4" a="1"/>
  <c r="B111" i="4" s="1"/>
  <c r="B119" i="4" a="1"/>
  <c r="B119" i="4" s="1"/>
  <c r="B127" i="4" a="1"/>
  <c r="B127" i="4" s="1"/>
  <c r="B15" i="4" a="1"/>
  <c r="B15" i="4" s="1"/>
  <c r="B35" i="4" a="1"/>
  <c r="B35" i="4" s="1"/>
  <c r="B40" i="4" a="1"/>
  <c r="B40" i="4" s="1"/>
  <c r="B41" i="4" a="1"/>
  <c r="B41" i="4" s="1"/>
  <c r="B42" i="4" a="1"/>
  <c r="B42" i="4" s="1"/>
  <c r="B43" i="4" a="1"/>
  <c r="B43" i="4" s="1"/>
  <c r="B44" i="4" a="1"/>
  <c r="B44" i="4" s="1"/>
  <c r="B47" i="4" a="1"/>
  <c r="B47" i="4" s="1"/>
  <c r="B48" i="4" a="1"/>
  <c r="B48" i="4" s="1"/>
  <c r="B104" i="4" a="1"/>
  <c r="B104" i="4" s="1"/>
  <c r="B112" i="4" a="1"/>
  <c r="B112" i="4" s="1"/>
  <c r="B120" i="4" a="1"/>
  <c r="B120" i="4" s="1"/>
  <c r="B128" i="4" a="1"/>
  <c r="B128" i="4" s="1"/>
  <c r="B11" i="4" a="1"/>
  <c r="B11" i="4" s="1"/>
  <c r="B105" i="4" a="1"/>
  <c r="B105" i="4" s="1"/>
  <c r="B113" i="4" a="1"/>
  <c r="B113" i="4" s="1"/>
  <c r="B121" i="4" a="1"/>
  <c r="B121" i="4" s="1"/>
  <c r="B129" i="4" a="1"/>
  <c r="B129" i="4" s="1"/>
  <c r="B18" i="4" a="1"/>
  <c r="B18" i="4" s="1"/>
  <c r="B23" i="4" a="1"/>
  <c r="B23" i="4" s="1"/>
  <c r="B25" i="4" a="1"/>
  <c r="B25" i="4" s="1"/>
  <c r="B26" i="4" a="1"/>
  <c r="B26" i="4" s="1"/>
  <c r="B106" i="4" a="1"/>
  <c r="B106" i="4" s="1"/>
  <c r="B114" i="4" a="1"/>
  <c r="B114" i="4" s="1"/>
  <c r="B122" i="4" a="1"/>
  <c r="B122" i="4" s="1"/>
  <c r="B130" i="4" a="1"/>
  <c r="B130" i="4" s="1"/>
  <c r="B12" i="4" a="1"/>
  <c r="B12" i="4" s="1"/>
  <c r="B107" i="4" a="1"/>
  <c r="B107" i="4" s="1"/>
  <c r="B115" i="4" a="1"/>
  <c r="B115" i="4" s="1"/>
  <c r="B123" i="4" a="1"/>
  <c r="B123" i="4" s="1"/>
  <c r="B131" i="4" a="1"/>
  <c r="B131" i="4" s="1"/>
  <c r="B108" i="4" a="1"/>
  <c r="B108" i="4" s="1"/>
  <c r="B116" i="4" a="1"/>
  <c r="B116" i="4" s="1"/>
  <c r="B124" i="4" a="1"/>
  <c r="B124" i="4" s="1"/>
  <c r="B9" i="4" a="1"/>
  <c r="B9" i="4" s="1"/>
  <c r="B16" i="4" a="1"/>
  <c r="B16" i="4" s="1"/>
  <c r="B20" i="4" a="1"/>
  <c r="B20" i="4" s="1"/>
  <c r="B21" i="4" a="1"/>
  <c r="B21" i="4" s="1"/>
  <c r="B57" i="4" a="1"/>
  <c r="B57" i="4" s="1"/>
  <c r="B58" i="4" a="1"/>
  <c r="B58" i="4" s="1"/>
  <c r="B109" i="4" a="1"/>
  <c r="B109" i="4" s="1"/>
  <c r="B117" i="4" a="1"/>
  <c r="B117" i="4" s="1"/>
  <c r="B125" i="4" a="1"/>
  <c r="B125" i="4" s="1"/>
  <c r="B10" i="4" a="1"/>
  <c r="B10" i="4" s="1"/>
  <c r="B13" i="4" a="1"/>
  <c r="B13" i="4" s="1"/>
  <c r="B33" i="4" a="1"/>
  <c r="B33" i="4" s="1"/>
  <c r="B46" i="4" a="1"/>
  <c r="B46" i="4" s="1"/>
  <c r="B64" i="4" a="1"/>
  <c r="B64" i="4" s="1"/>
  <c r="B69" i="4" a="1"/>
  <c r="B69" i="4" s="1"/>
  <c r="B75" i="4" a="1"/>
  <c r="B75" i="4" s="1"/>
  <c r="B80" i="4" a="1"/>
  <c r="B80" i="4" s="1"/>
  <c r="B86" i="4" a="1"/>
  <c r="B86" i="4" s="1"/>
  <c r="B90" i="4" a="1"/>
  <c r="B90" i="4" s="1"/>
  <c r="B73" i="4" a="1"/>
  <c r="B73" i="4" s="1"/>
  <c r="B78" i="4" a="1"/>
  <c r="B78" i="4" s="1"/>
  <c r="B14" i="4" a="1"/>
  <c r="B14" i="4" s="1"/>
  <c r="B24" i="4" a="1"/>
  <c r="B24" i="4" s="1"/>
  <c r="B30" i="4" a="1"/>
  <c r="B30" i="4" s="1"/>
  <c r="B56" i="4" a="1"/>
  <c r="B56" i="4" s="1"/>
  <c r="B70" i="4" a="1"/>
  <c r="B70" i="4" s="1"/>
  <c r="B81" i="4" a="1"/>
  <c r="B81" i="4" s="1"/>
  <c r="B82" i="4" a="1"/>
  <c r="B82" i="4" s="1"/>
  <c r="B83" i="4" a="1"/>
  <c r="B83" i="4" s="1"/>
  <c r="B95" i="4" a="1"/>
  <c r="B95" i="4" s="1"/>
  <c r="B101" i="4" a="1"/>
  <c r="B101" i="4" s="1"/>
  <c r="B77" i="4" a="1"/>
  <c r="B77" i="4" s="1"/>
  <c r="B85" i="4" a="1"/>
  <c r="B85" i="4" s="1"/>
  <c r="B37" i="4" a="1"/>
  <c r="B37" i="4" s="1"/>
  <c r="B63" i="4" a="1"/>
  <c r="B63" i="4" s="1"/>
  <c r="B71" i="4" a="1"/>
  <c r="B71" i="4" s="1"/>
  <c r="B76" i="4" a="1"/>
  <c r="B76" i="4" s="1"/>
  <c r="B87" i="4" a="1"/>
  <c r="B87" i="4" s="1"/>
  <c r="B99" i="4" a="1"/>
  <c r="B99" i="4" s="1"/>
  <c r="B84" i="4" a="1"/>
  <c r="B84" i="4" s="1"/>
  <c r="B27" i="4" a="1"/>
  <c r="B27" i="4" s="1"/>
  <c r="B32" i="4" a="1"/>
  <c r="B32" i="4" s="1"/>
  <c r="B60" i="4" a="1"/>
  <c r="B60" i="4" s="1"/>
  <c r="B72" i="4" a="1"/>
  <c r="B72" i="4" s="1"/>
  <c r="B92" i="4" a="1"/>
  <c r="B92" i="4" s="1"/>
  <c r="B96" i="4" a="1"/>
  <c r="B96" i="4" s="1"/>
  <c r="B91" i="4" a="1"/>
  <c r="B91" i="4" s="1"/>
  <c r="B34" i="4" a="1"/>
  <c r="B34" i="4" s="1"/>
  <c r="B39" i="4" a="1"/>
  <c r="B39" i="4" s="1"/>
  <c r="B55" i="4" a="1"/>
  <c r="B55" i="4" s="1"/>
  <c r="B66" i="4" a="1"/>
  <c r="B66" i="4" s="1"/>
  <c r="B67" i="4" a="1"/>
  <c r="B67" i="4" s="1"/>
  <c r="B17" i="4" a="1"/>
  <c r="B17" i="4" s="1"/>
  <c r="B22" i="4" a="1"/>
  <c r="B22" i="4" s="1"/>
  <c r="B29" i="4" a="1"/>
  <c r="B29" i="4" s="1"/>
  <c r="B62" i="4" a="1"/>
  <c r="B62" i="4" s="1"/>
  <c r="B74" i="4" a="1"/>
  <c r="B74" i="4" s="1"/>
  <c r="B88" i="4" a="1"/>
  <c r="B88" i="4" s="1"/>
  <c r="B31" i="4" a="1"/>
  <c r="B31" i="4" s="1"/>
  <c r="B65" i="4" a="1"/>
  <c r="B65" i="4" s="1"/>
  <c r="B28" i="4" a="1"/>
  <c r="B28" i="4" s="1"/>
  <c r="B38" i="4" a="1"/>
  <c r="B38" i="4" s="1"/>
  <c r="B59" i="4" a="1"/>
  <c r="B59" i="4" s="1"/>
  <c r="B61" i="4" a="1"/>
  <c r="B61" i="4" s="1"/>
  <c r="B68" i="4" a="1"/>
  <c r="B68" i="4" s="1"/>
  <c r="B79" i="4" a="1"/>
  <c r="B79" i="4" s="1"/>
  <c r="B89" i="4" a="1"/>
  <c r="B89" i="4" s="1"/>
  <c r="B98" i="4" a="1"/>
  <c r="B98" i="4" s="1"/>
  <c r="B100" i="4" a="1"/>
  <c r="B100" i="4" s="1"/>
  <c r="B94" i="4" a="1"/>
  <c r="B94" i="4" s="1"/>
  <c r="B93" i="4" a="1"/>
  <c r="B93" i="4" s="1"/>
  <c r="B97" i="4" a="1"/>
  <c r="B97" i="4" s="1"/>
  <c r="C109" i="4" a="1"/>
  <c r="C109" i="4" s="1"/>
  <c r="C117" i="4" a="1"/>
  <c r="C117" i="4" s="1"/>
  <c r="C125" i="4" a="1"/>
  <c r="C125" i="4" s="1"/>
  <c r="C37" i="4" a="1"/>
  <c r="C37" i="4" s="1"/>
  <c r="C38" i="4" a="1"/>
  <c r="C38" i="4" s="1"/>
  <c r="C55" i="4" a="1"/>
  <c r="C55" i="4" s="1"/>
  <c r="C56" i="4" a="1"/>
  <c r="C56" i="4" s="1"/>
  <c r="C65" i="4" a="1"/>
  <c r="C65" i="4" s="1"/>
  <c r="C102" i="4" a="1"/>
  <c r="C102" i="4" s="1"/>
  <c r="C110" i="4" a="1"/>
  <c r="C110" i="4" s="1"/>
  <c r="C118" i="4" a="1"/>
  <c r="C118" i="4" s="1"/>
  <c r="C126" i="4" a="1"/>
  <c r="C126" i="4" s="1"/>
  <c r="C19" i="4" a="1"/>
  <c r="C19" i="4" s="1"/>
  <c r="C36" i="4" a="1"/>
  <c r="C36" i="4" s="1"/>
  <c r="C39" i="4" a="1"/>
  <c r="C39" i="4" s="1"/>
  <c r="C45" i="4" a="1"/>
  <c r="C45" i="4" s="1"/>
  <c r="C49" i="4" a="1"/>
  <c r="C49" i="4" s="1"/>
  <c r="C50" i="4" a="1"/>
  <c r="C50" i="4" s="1"/>
  <c r="C51" i="4" a="1"/>
  <c r="C51" i="4" s="1"/>
  <c r="C52" i="4" a="1"/>
  <c r="C52" i="4" s="1"/>
  <c r="C53" i="4" a="1"/>
  <c r="C53" i="4" s="1"/>
  <c r="C54" i="4" a="1"/>
  <c r="C54" i="4" s="1"/>
  <c r="C103" i="4" a="1"/>
  <c r="C103" i="4" s="1"/>
  <c r="C111" i="4" a="1"/>
  <c r="C111" i="4" s="1"/>
  <c r="C119" i="4" a="1"/>
  <c r="C119" i="4" s="1"/>
  <c r="C127" i="4" a="1"/>
  <c r="C127" i="4" s="1"/>
  <c r="C104" i="4" a="1"/>
  <c r="C104" i="4" s="1"/>
  <c r="C112" i="4" a="1"/>
  <c r="C112" i="4" s="1"/>
  <c r="C120" i="4" a="1"/>
  <c r="C120" i="4" s="1"/>
  <c r="C128" i="4" a="1"/>
  <c r="C128" i="4" s="1"/>
  <c r="C105" i="4" a="1"/>
  <c r="C105" i="4" s="1"/>
  <c r="C113" i="4" a="1"/>
  <c r="C113" i="4" s="1"/>
  <c r="C121" i="4" a="1"/>
  <c r="C121" i="4" s="1"/>
  <c r="C129" i="4" a="1"/>
  <c r="C129" i="4" s="1"/>
  <c r="C106" i="4" a="1"/>
  <c r="C106" i="4" s="1"/>
  <c r="C114" i="4" a="1"/>
  <c r="C114" i="4" s="1"/>
  <c r="C122" i="4" a="1"/>
  <c r="C122" i="4" s="1"/>
  <c r="C130" i="4" a="1"/>
  <c r="C130" i="4" s="1"/>
  <c r="C107" i="4" a="1"/>
  <c r="C107" i="4" s="1"/>
  <c r="C115" i="4" a="1"/>
  <c r="C115" i="4" s="1"/>
  <c r="C123" i="4" a="1"/>
  <c r="C123" i="4" s="1"/>
  <c r="C131" i="4" a="1"/>
  <c r="C131" i="4" s="1"/>
  <c r="C59" i="4" a="1"/>
  <c r="C59" i="4" s="1"/>
  <c r="C64" i="4" a="1"/>
  <c r="C64" i="4" s="1"/>
  <c r="C108" i="4" a="1"/>
  <c r="C108" i="4" s="1"/>
  <c r="C116" i="4" a="1"/>
  <c r="C116" i="4" s="1"/>
  <c r="C124" i="4" a="1"/>
  <c r="C124" i="4" s="1"/>
  <c r="C20" i="4" a="1"/>
  <c r="C20" i="4" s="1"/>
  <c r="C21" i="4" a="1"/>
  <c r="C21" i="4" s="1"/>
  <c r="C28" i="4" a="1"/>
  <c r="C28" i="4" s="1"/>
  <c r="C61" i="4" a="1"/>
  <c r="C61" i="4" s="1"/>
  <c r="C68" i="4" a="1"/>
  <c r="C68" i="4" s="1"/>
  <c r="C94" i="4" a="1"/>
  <c r="C94" i="4" s="1"/>
  <c r="C98" i="4" a="1"/>
  <c r="C98" i="4" s="1"/>
  <c r="C33" i="4" a="1"/>
  <c r="C33" i="4" s="1"/>
  <c r="C35" i="4" a="1"/>
  <c r="C35" i="4" s="1"/>
  <c r="C46" i="4" a="1"/>
  <c r="C46" i="4" s="1"/>
  <c r="C69" i="4" a="1"/>
  <c r="C69" i="4" s="1"/>
  <c r="C80" i="4" a="1"/>
  <c r="C80" i="4" s="1"/>
  <c r="C86" i="4" a="1"/>
  <c r="C86" i="4" s="1"/>
  <c r="C92" i="4" a="1"/>
  <c r="C92" i="4" s="1"/>
  <c r="C96" i="4" a="1"/>
  <c r="C96" i="4" s="1"/>
  <c r="C24" i="4" a="1"/>
  <c r="C24" i="4" s="1"/>
  <c r="C30" i="4" a="1"/>
  <c r="C30" i="4" s="1"/>
  <c r="C40" i="4" a="1"/>
  <c r="C40" i="4" s="1"/>
  <c r="C43" i="4" a="1"/>
  <c r="C43" i="4" s="1"/>
  <c r="C48" i="4" a="1"/>
  <c r="C48" i="4" s="1"/>
  <c r="C75" i="4" a="1"/>
  <c r="C75" i="4" s="1"/>
  <c r="C81" i="4" a="1"/>
  <c r="C81" i="4" s="1"/>
  <c r="C82" i="4" a="1"/>
  <c r="C82" i="4" s="1"/>
  <c r="C83" i="4" a="1"/>
  <c r="C83" i="4" s="1"/>
  <c r="C90" i="4" a="1"/>
  <c r="C90" i="4" s="1"/>
  <c r="C101" i="4" a="1"/>
  <c r="C101" i="4" s="1"/>
  <c r="C72" i="4" a="1"/>
  <c r="C72" i="4" s="1"/>
  <c r="C58" i="4" a="1"/>
  <c r="C58" i="4" s="1"/>
  <c r="C63" i="4" a="1"/>
  <c r="C63" i="4" s="1"/>
  <c r="C70" i="4" a="1"/>
  <c r="C70" i="4" s="1"/>
  <c r="C71" i="4" a="1"/>
  <c r="C71" i="4" s="1"/>
  <c r="C76" i="4" a="1"/>
  <c r="C76" i="4" s="1"/>
  <c r="C87" i="4" a="1"/>
  <c r="C87" i="4" s="1"/>
  <c r="C95" i="4" a="1"/>
  <c r="C95" i="4" s="1"/>
  <c r="C99" i="4" a="1"/>
  <c r="C99" i="4" s="1"/>
  <c r="C77" i="4" a="1"/>
  <c r="C77" i="4" s="1"/>
  <c r="C25" i="4" a="1"/>
  <c r="C25" i="4" s="1"/>
  <c r="C27" i="4" a="1"/>
  <c r="C27" i="4" s="1"/>
  <c r="C32" i="4" a="1"/>
  <c r="C32" i="4" s="1"/>
  <c r="C60" i="4" a="1"/>
  <c r="C60" i="4" s="1"/>
  <c r="C34" i="4" a="1"/>
  <c r="C34" i="4" s="1"/>
  <c r="C42" i="4" a="1"/>
  <c r="C42" i="4" s="1"/>
  <c r="C47" i="4" a="1"/>
  <c r="C47" i="4" s="1"/>
  <c r="C66" i="4" a="1"/>
  <c r="C66" i="4" s="1"/>
  <c r="C73" i="4" a="1"/>
  <c r="C73" i="4" s="1"/>
  <c r="C84" i="4" a="1"/>
  <c r="C84" i="4" s="1"/>
  <c r="C22" i="4" a="1"/>
  <c r="C22" i="4" s="1"/>
  <c r="C29" i="4" a="1"/>
  <c r="C29" i="4" s="1"/>
  <c r="C44" i="4" a="1"/>
  <c r="C44" i="4" s="1"/>
  <c r="C57" i="4" a="1"/>
  <c r="C57" i="4" s="1"/>
  <c r="C62" i="4" a="1"/>
  <c r="C62" i="4" s="1"/>
  <c r="C67" i="4" a="1"/>
  <c r="C67" i="4" s="1"/>
  <c r="C18" i="4" a="1"/>
  <c r="C18" i="4" s="1"/>
  <c r="C23" i="4" a="1"/>
  <c r="C23" i="4" s="1"/>
  <c r="C26" i="4" a="1"/>
  <c r="C26" i="4" s="1"/>
  <c r="C31" i="4" a="1"/>
  <c r="C31" i="4" s="1"/>
  <c r="C41" i="4" a="1"/>
  <c r="C41" i="4" s="1"/>
  <c r="C85" i="4" a="1"/>
  <c r="C85" i="4" s="1"/>
  <c r="C79" i="4" a="1"/>
  <c r="C79" i="4" s="1"/>
  <c r="C89" i="4" a="1"/>
  <c r="C89" i="4" s="1"/>
  <c r="C100" i="4" a="1"/>
  <c r="C100" i="4" s="1"/>
  <c r="C74" i="4" a="1"/>
  <c r="C74" i="4" s="1"/>
  <c r="C88" i="4" a="1"/>
  <c r="C88" i="4" s="1"/>
  <c r="C78" i="4" a="1"/>
  <c r="C78" i="4" s="1"/>
  <c r="C93" i="4" a="1"/>
  <c r="C93" i="4" s="1"/>
  <c r="C97" i="4" a="1"/>
  <c r="C97" i="4" s="1"/>
  <c r="C91" i="4" a="1"/>
  <c r="C91" i="4" s="1"/>
  <c r="E107" i="4" a="1"/>
  <c r="E107" i="4" s="1"/>
  <c r="E115" i="4" a="1"/>
  <c r="E115" i="4" s="1"/>
  <c r="E123" i="4" a="1"/>
  <c r="E123" i="4" s="1"/>
  <c r="E131" i="4" a="1"/>
  <c r="E131" i="4" s="1"/>
  <c r="E20" i="4" a="1"/>
  <c r="E20" i="4" s="1"/>
  <c r="E21" i="4" a="1"/>
  <c r="E21" i="4" s="1"/>
  <c r="E59" i="4" a="1"/>
  <c r="E59" i="4" s="1"/>
  <c r="E64" i="4" a="1"/>
  <c r="E64" i="4" s="1"/>
  <c r="E108" i="4" a="1"/>
  <c r="E108" i="4" s="1"/>
  <c r="E116" i="4" a="1"/>
  <c r="E116" i="4" s="1"/>
  <c r="E124" i="4" a="1"/>
  <c r="E124" i="4" s="1"/>
  <c r="E58" i="4" a="1"/>
  <c r="E58" i="4" s="1"/>
  <c r="E109" i="4" a="1"/>
  <c r="E109" i="4" s="1"/>
  <c r="E117" i="4" a="1"/>
  <c r="E117" i="4" s="1"/>
  <c r="E125" i="4" a="1"/>
  <c r="E125" i="4" s="1"/>
  <c r="E102" i="4" a="1"/>
  <c r="E102" i="4" s="1"/>
  <c r="E110" i="4" a="1"/>
  <c r="E110" i="4" s="1"/>
  <c r="E118" i="4" a="1"/>
  <c r="E118" i="4" s="1"/>
  <c r="E126" i="4" a="1"/>
  <c r="E126" i="4" s="1"/>
  <c r="E103" i="4" a="1"/>
  <c r="E103" i="4" s="1"/>
  <c r="E111" i="4" a="1"/>
  <c r="E111" i="4" s="1"/>
  <c r="E119" i="4" a="1"/>
  <c r="E119" i="4" s="1"/>
  <c r="E127" i="4" a="1"/>
  <c r="E127" i="4" s="1"/>
  <c r="E104" i="4" a="1"/>
  <c r="E104" i="4" s="1"/>
  <c r="E112" i="4" a="1"/>
  <c r="E112" i="4" s="1"/>
  <c r="E120" i="4" a="1"/>
  <c r="E120" i="4" s="1"/>
  <c r="E128" i="4" a="1"/>
  <c r="E128" i="4" s="1"/>
  <c r="E105" i="4" a="1"/>
  <c r="E105" i="4" s="1"/>
  <c r="E113" i="4" a="1"/>
  <c r="E113" i="4" s="1"/>
  <c r="E121" i="4" a="1"/>
  <c r="E121" i="4" s="1"/>
  <c r="E129" i="4" a="1"/>
  <c r="E129" i="4" s="1"/>
  <c r="E26" i="4" a="1"/>
  <c r="E26" i="4" s="1"/>
  <c r="E30" i="4" a="1"/>
  <c r="E30" i="4" s="1"/>
  <c r="E31" i="4" a="1"/>
  <c r="E31" i="4" s="1"/>
  <c r="E32" i="4" a="1"/>
  <c r="E32" i="4" s="1"/>
  <c r="E33" i="4" a="1"/>
  <c r="E33" i="4" s="1"/>
  <c r="E106" i="4" a="1"/>
  <c r="E106" i="4" s="1"/>
  <c r="E114" i="4" a="1"/>
  <c r="E114" i="4" s="1"/>
  <c r="E122" i="4" a="1"/>
  <c r="E122" i="4" s="1"/>
  <c r="E130" i="4" a="1"/>
  <c r="E130" i="4" s="1"/>
  <c r="E22" i="4" a="1"/>
  <c r="E22" i="4" s="1"/>
  <c r="E23" i="4" a="1"/>
  <c r="E23" i="4" s="1"/>
  <c r="E38" i="4" a="1"/>
  <c r="E38" i="4" s="1"/>
  <c r="E44" i="4" a="1"/>
  <c r="E44" i="4" s="1"/>
  <c r="E47" i="4" a="1"/>
  <c r="E47" i="4" s="1"/>
  <c r="E67" i="4" a="1"/>
  <c r="E67" i="4" s="1"/>
  <c r="E77" i="4" a="1"/>
  <c r="E77" i="4" s="1"/>
  <c r="E88" i="4" a="1"/>
  <c r="E88" i="4" s="1"/>
  <c r="E97" i="4" a="1"/>
  <c r="E97" i="4" s="1"/>
  <c r="E82" i="4" a="1"/>
  <c r="E82" i="4" s="1"/>
  <c r="E101" i="4" a="1"/>
  <c r="E101" i="4" s="1"/>
  <c r="E41" i="4" a="1"/>
  <c r="E41" i="4" s="1"/>
  <c r="E49" i="4" a="1"/>
  <c r="E49" i="4" s="1"/>
  <c r="E54" i="4" a="1"/>
  <c r="E54" i="4" s="1"/>
  <c r="E74" i="4" a="1"/>
  <c r="E74" i="4" s="1"/>
  <c r="E78" i="4" a="1"/>
  <c r="E78" i="4" s="1"/>
  <c r="E79" i="4" a="1"/>
  <c r="E79" i="4" s="1"/>
  <c r="E89" i="4" a="1"/>
  <c r="E89" i="4" s="1"/>
  <c r="E91" i="4" a="1"/>
  <c r="E91" i="4" s="1"/>
  <c r="E93" i="4" a="1"/>
  <c r="E93" i="4" s="1"/>
  <c r="E100" i="4" a="1"/>
  <c r="E100" i="4" s="1"/>
  <c r="E81" i="4" a="1"/>
  <c r="E81" i="4" s="1"/>
  <c r="E28" i="4" a="1"/>
  <c r="E28" i="4" s="1"/>
  <c r="E56" i="4" a="1"/>
  <c r="E56" i="4" s="1"/>
  <c r="E61" i="4" a="1"/>
  <c r="E61" i="4" s="1"/>
  <c r="E68" i="4" a="1"/>
  <c r="E68" i="4" s="1"/>
  <c r="E85" i="4" a="1"/>
  <c r="E85" i="4" s="1"/>
  <c r="E94" i="4" a="1"/>
  <c r="E94" i="4" s="1"/>
  <c r="E90" i="4" a="1"/>
  <c r="E90" i="4" s="1"/>
  <c r="E24" i="4" a="1"/>
  <c r="E24" i="4" s="1"/>
  <c r="E35" i="4" a="1"/>
  <c r="E35" i="4" s="1"/>
  <c r="E37" i="4" a="1"/>
  <c r="E37" i="4" s="1"/>
  <c r="E46" i="4" a="1"/>
  <c r="E46" i="4" s="1"/>
  <c r="E51" i="4" a="1"/>
  <c r="E51" i="4" s="1"/>
  <c r="E69" i="4" a="1"/>
  <c r="E69" i="4" s="1"/>
  <c r="E80" i="4" a="1"/>
  <c r="E80" i="4" s="1"/>
  <c r="E86" i="4" a="1"/>
  <c r="E86" i="4" s="1"/>
  <c r="E98" i="4" a="1"/>
  <c r="E98" i="4" s="1"/>
  <c r="E75" i="4" a="1"/>
  <c r="E75" i="4" s="1"/>
  <c r="E87" i="4" a="1"/>
  <c r="E87" i="4" s="1"/>
  <c r="E40" i="4" a="1"/>
  <c r="E40" i="4" s="1"/>
  <c r="E43" i="4" a="1"/>
  <c r="E43" i="4" s="1"/>
  <c r="E48" i="4" a="1"/>
  <c r="E48" i="4" s="1"/>
  <c r="E53" i="4" a="1"/>
  <c r="E53" i="4" s="1"/>
  <c r="E63" i="4" a="1"/>
  <c r="E63" i="4" s="1"/>
  <c r="E27" i="4" a="1"/>
  <c r="E27" i="4" s="1"/>
  <c r="E45" i="4" a="1"/>
  <c r="E45" i="4" s="1"/>
  <c r="E55" i="4" a="1"/>
  <c r="E55" i="4" s="1"/>
  <c r="E60" i="4" a="1"/>
  <c r="E60" i="4" s="1"/>
  <c r="E70" i="4" a="1"/>
  <c r="E70" i="4" s="1"/>
  <c r="E71" i="4" a="1"/>
  <c r="E71" i="4" s="1"/>
  <c r="E83" i="4" a="1"/>
  <c r="E83" i="4" s="1"/>
  <c r="E25" i="4" a="1"/>
  <c r="E25" i="4" s="1"/>
  <c r="E39" i="4" a="1"/>
  <c r="E39" i="4" s="1"/>
  <c r="E50" i="4" a="1"/>
  <c r="E50" i="4" s="1"/>
  <c r="E29" i="4" a="1"/>
  <c r="E29" i="4" s="1"/>
  <c r="E34" i="4" a="1"/>
  <c r="E34" i="4" s="1"/>
  <c r="E36" i="4" a="1"/>
  <c r="E36" i="4" s="1"/>
  <c r="E42" i="4" a="1"/>
  <c r="E42" i="4" s="1"/>
  <c r="E52" i="4" a="1"/>
  <c r="E52" i="4" s="1"/>
  <c r="E57" i="4" a="1"/>
  <c r="E57" i="4" s="1"/>
  <c r="E62" i="4" a="1"/>
  <c r="E62" i="4" s="1"/>
  <c r="E65" i="4" a="1"/>
  <c r="E65" i="4" s="1"/>
  <c r="E66" i="4" a="1"/>
  <c r="E66" i="4" s="1"/>
  <c r="E99" i="4" a="1"/>
  <c r="E99" i="4" s="1"/>
  <c r="E72" i="4" a="1"/>
  <c r="E72" i="4" s="1"/>
  <c r="E96" i="4" a="1"/>
  <c r="E96" i="4" s="1"/>
  <c r="E76" i="4" a="1"/>
  <c r="E76" i="4" s="1"/>
  <c r="E92" i="4" a="1"/>
  <c r="E92" i="4" s="1"/>
  <c r="E84" i="4" a="1"/>
  <c r="E84" i="4" s="1"/>
  <c r="E95" i="4" a="1"/>
  <c r="E95" i="4" s="1"/>
  <c r="E73" i="4" a="1"/>
  <c r="E73" i="4" s="1"/>
  <c r="F106" i="4" a="1"/>
  <c r="F106" i="4" s="1"/>
  <c r="F114" i="4" a="1"/>
  <c r="F114" i="4" s="1"/>
  <c r="F122" i="4" a="1"/>
  <c r="F122" i="4" s="1"/>
  <c r="F130" i="4" a="1"/>
  <c r="F130" i="4" s="1"/>
  <c r="F22" i="4" a="1"/>
  <c r="F22" i="4" s="1"/>
  <c r="F24" i="4" a="1"/>
  <c r="F24" i="4" s="1"/>
  <c r="F25" i="4" a="1"/>
  <c r="F25" i="4" s="1"/>
  <c r="F26" i="4" a="1"/>
  <c r="F26" i="4" s="1"/>
  <c r="F27" i="4" a="1"/>
  <c r="F27" i="4" s="1"/>
  <c r="F29" i="4" a="1"/>
  <c r="F29" i="4" s="1"/>
  <c r="F30" i="4" a="1"/>
  <c r="F30" i="4" s="1"/>
  <c r="F31" i="4" a="1"/>
  <c r="F31" i="4" s="1"/>
  <c r="F32" i="4" a="1"/>
  <c r="F32" i="4" s="1"/>
  <c r="F60" i="4" a="1"/>
  <c r="F60" i="4" s="1"/>
  <c r="F61" i="4" a="1"/>
  <c r="F61" i="4" s="1"/>
  <c r="F62" i="4" a="1"/>
  <c r="F62" i="4" s="1"/>
  <c r="F63" i="4" a="1"/>
  <c r="F63" i="4" s="1"/>
  <c r="F107" i="4" a="1"/>
  <c r="F107" i="4" s="1"/>
  <c r="F115" i="4" a="1"/>
  <c r="F115" i="4" s="1"/>
  <c r="F123" i="4" a="1"/>
  <c r="F123" i="4" s="1"/>
  <c r="F131" i="4" a="1"/>
  <c r="F131" i="4" s="1"/>
  <c r="F21" i="4" a="1"/>
  <c r="F21" i="4" s="1"/>
  <c r="F23" i="4" a="1"/>
  <c r="F23" i="4" s="1"/>
  <c r="F28" i="4" a="1"/>
  <c r="F28" i="4" s="1"/>
  <c r="F59" i="4" a="1"/>
  <c r="F59" i="4" s="1"/>
  <c r="F108" i="4" a="1"/>
  <c r="F108" i="4" s="1"/>
  <c r="F116" i="4" a="1"/>
  <c r="F116" i="4" s="1"/>
  <c r="F124" i="4" a="1"/>
  <c r="F124" i="4" s="1"/>
  <c r="F109" i="4" a="1"/>
  <c r="F109" i="4" s="1"/>
  <c r="F117" i="4" a="1"/>
  <c r="F117" i="4" s="1"/>
  <c r="F125" i="4" a="1"/>
  <c r="F125" i="4" s="1"/>
  <c r="F102" i="4" a="1"/>
  <c r="F102" i="4" s="1"/>
  <c r="F110" i="4" a="1"/>
  <c r="F110" i="4" s="1"/>
  <c r="F118" i="4" a="1"/>
  <c r="F118" i="4" s="1"/>
  <c r="F126" i="4" a="1"/>
  <c r="F126" i="4" s="1"/>
  <c r="F103" i="4" a="1"/>
  <c r="F103" i="4" s="1"/>
  <c r="F111" i="4" a="1"/>
  <c r="F111" i="4" s="1"/>
  <c r="F119" i="4" a="1"/>
  <c r="F119" i="4" s="1"/>
  <c r="F127" i="4" a="1"/>
  <c r="F127" i="4" s="1"/>
  <c r="F104" i="4" a="1"/>
  <c r="F104" i="4" s="1"/>
  <c r="F112" i="4" a="1"/>
  <c r="F112" i="4" s="1"/>
  <c r="F120" i="4" a="1"/>
  <c r="F120" i="4" s="1"/>
  <c r="F128" i="4" a="1"/>
  <c r="F128" i="4" s="1"/>
  <c r="F34" i="4" a="1"/>
  <c r="F34" i="4" s="1"/>
  <c r="F40" i="4" a="1"/>
  <c r="F40" i="4" s="1"/>
  <c r="F42" i="4" a="1"/>
  <c r="F42" i="4" s="1"/>
  <c r="F43" i="4" a="1"/>
  <c r="F43" i="4" s="1"/>
  <c r="F46" i="4" a="1"/>
  <c r="F46" i="4" s="1"/>
  <c r="F47" i="4" a="1"/>
  <c r="F47" i="4" s="1"/>
  <c r="F105" i="4" a="1"/>
  <c r="F105" i="4" s="1"/>
  <c r="F113" i="4" a="1"/>
  <c r="F113" i="4" s="1"/>
  <c r="F121" i="4" a="1"/>
  <c r="F121" i="4" s="1"/>
  <c r="F129" i="4" a="1"/>
  <c r="F129" i="4" s="1"/>
  <c r="F36" i="4" a="1"/>
  <c r="F36" i="4" s="1"/>
  <c r="F39" i="4" a="1"/>
  <c r="F39" i="4" s="1"/>
  <c r="F57" i="4" a="1"/>
  <c r="F57" i="4" s="1"/>
  <c r="F65" i="4" a="1"/>
  <c r="F65" i="4" s="1"/>
  <c r="F66" i="4" a="1"/>
  <c r="F66" i="4" s="1"/>
  <c r="F72" i="4" a="1"/>
  <c r="F72" i="4" s="1"/>
  <c r="F73" i="4" a="1"/>
  <c r="F73" i="4" s="1"/>
  <c r="F84" i="4" a="1"/>
  <c r="F84" i="4" s="1"/>
  <c r="F92" i="4" a="1"/>
  <c r="F92" i="4" s="1"/>
  <c r="F96" i="4" a="1"/>
  <c r="F96" i="4" s="1"/>
  <c r="F86" i="4" a="1"/>
  <c r="F86" i="4" s="1"/>
  <c r="F38" i="4" a="1"/>
  <c r="F38" i="4" s="1"/>
  <c r="F44" i="4" a="1"/>
  <c r="F44" i="4" s="1"/>
  <c r="F52" i="4" a="1"/>
  <c r="F52" i="4" s="1"/>
  <c r="F77" i="4" a="1"/>
  <c r="F77" i="4" s="1"/>
  <c r="F88" i="4" a="1"/>
  <c r="F88" i="4" s="1"/>
  <c r="F97" i="4" a="1"/>
  <c r="F97" i="4" s="1"/>
  <c r="F41" i="4" a="1"/>
  <c r="F41" i="4" s="1"/>
  <c r="F49" i="4" a="1"/>
  <c r="F49" i="4" s="1"/>
  <c r="F54" i="4" a="1"/>
  <c r="F54" i="4" s="1"/>
  <c r="F64" i="4" a="1"/>
  <c r="F64" i="4" s="1"/>
  <c r="F67" i="4" a="1"/>
  <c r="F67" i="4" s="1"/>
  <c r="F74" i="4" a="1"/>
  <c r="F74" i="4" s="1"/>
  <c r="F78" i="4" a="1"/>
  <c r="F78" i="4" s="1"/>
  <c r="F89" i="4" a="1"/>
  <c r="F89" i="4" s="1"/>
  <c r="F93" i="4" a="1"/>
  <c r="F93" i="4" s="1"/>
  <c r="F33" i="4" a="1"/>
  <c r="F33" i="4" s="1"/>
  <c r="F56" i="4" a="1"/>
  <c r="F56" i="4" s="1"/>
  <c r="F79" i="4" a="1"/>
  <c r="F79" i="4" s="1"/>
  <c r="F85" i="4" a="1"/>
  <c r="F85" i="4" s="1"/>
  <c r="F91" i="4" a="1"/>
  <c r="F91" i="4" s="1"/>
  <c r="F94" i="4" a="1"/>
  <c r="F94" i="4" s="1"/>
  <c r="F100" i="4" a="1"/>
  <c r="F100" i="4" s="1"/>
  <c r="F80" i="4" a="1"/>
  <c r="F80" i="4" s="1"/>
  <c r="F98" i="4" a="1"/>
  <c r="F98" i="4" s="1"/>
  <c r="F35" i="4" a="1"/>
  <c r="F35" i="4" s="1"/>
  <c r="F37" i="4" a="1"/>
  <c r="F37" i="4" s="1"/>
  <c r="F51" i="4" a="1"/>
  <c r="F51" i="4" s="1"/>
  <c r="F58" i="4" a="1"/>
  <c r="F58" i="4" s="1"/>
  <c r="F68" i="4" a="1"/>
  <c r="F68" i="4" s="1"/>
  <c r="F69" i="4" a="1"/>
  <c r="F69" i="4" s="1"/>
  <c r="F48" i="4" a="1"/>
  <c r="F48" i="4" s="1"/>
  <c r="F53" i="4" a="1"/>
  <c r="F53" i="4" s="1"/>
  <c r="F75" i="4" a="1"/>
  <c r="F75" i="4" s="1"/>
  <c r="F81" i="4" a="1"/>
  <c r="F81" i="4" s="1"/>
  <c r="F82" i="4" a="1"/>
  <c r="F82" i="4" s="1"/>
  <c r="F45" i="4" a="1"/>
  <c r="F45" i="4" s="1"/>
  <c r="F50" i="4" a="1"/>
  <c r="F50" i="4" s="1"/>
  <c r="F55" i="4" a="1"/>
  <c r="F55" i="4" s="1"/>
  <c r="F87" i="4" a="1"/>
  <c r="F87" i="4" s="1"/>
  <c r="F71" i="4" a="1"/>
  <c r="F71" i="4" s="1"/>
  <c r="F95" i="4" a="1"/>
  <c r="F95" i="4" s="1"/>
  <c r="F70" i="4" a="1"/>
  <c r="F70" i="4" s="1"/>
  <c r="F76" i="4" a="1"/>
  <c r="F76" i="4" s="1"/>
  <c r="F83" i="4" a="1"/>
  <c r="F83" i="4" s="1"/>
  <c r="F90" i="4" a="1"/>
  <c r="F90" i="4" s="1"/>
  <c r="F101" i="4" a="1"/>
  <c r="F101" i="4" s="1"/>
  <c r="F99" i="4" a="1"/>
  <c r="F99" i="4" s="1"/>
  <c r="G105" i="4" a="1"/>
  <c r="G105" i="4" s="1"/>
  <c r="G113" i="4" a="1"/>
  <c r="G113" i="4" s="1"/>
  <c r="G121" i="4" a="1"/>
  <c r="G121" i="4" s="1"/>
  <c r="G129" i="4" a="1"/>
  <c r="G129" i="4" s="1"/>
  <c r="G17" i="4" a="1"/>
  <c r="G17" i="4" s="1"/>
  <c r="G33" i="4" a="1"/>
  <c r="G33" i="4" s="1"/>
  <c r="G106" i="4" a="1"/>
  <c r="G106" i="4" s="1"/>
  <c r="G114" i="4" a="1"/>
  <c r="G114" i="4" s="1"/>
  <c r="G122" i="4" a="1"/>
  <c r="G122" i="4" s="1"/>
  <c r="G130" i="4" a="1"/>
  <c r="G130" i="4" s="1"/>
  <c r="G22" i="4" a="1"/>
  <c r="G22" i="4" s="1"/>
  <c r="G24" i="4" a="1"/>
  <c r="G24" i="4" s="1"/>
  <c r="G25" i="4" a="1"/>
  <c r="G25" i="4" s="1"/>
  <c r="G27" i="4" a="1"/>
  <c r="G27" i="4" s="1"/>
  <c r="G29" i="4" a="1"/>
  <c r="G29" i="4" s="1"/>
  <c r="G30" i="4" a="1"/>
  <c r="G30" i="4" s="1"/>
  <c r="G31" i="4" a="1"/>
  <c r="G31" i="4" s="1"/>
  <c r="G32" i="4" a="1"/>
  <c r="G32" i="4" s="1"/>
  <c r="G60" i="4" a="1"/>
  <c r="G60" i="4" s="1"/>
  <c r="G61" i="4" a="1"/>
  <c r="G61" i="4" s="1"/>
  <c r="G62" i="4" a="1"/>
  <c r="G62" i="4" s="1"/>
  <c r="G63" i="4" a="1"/>
  <c r="G63" i="4" s="1"/>
  <c r="G107" i="4" a="1"/>
  <c r="G107" i="4" s="1"/>
  <c r="G115" i="4" a="1"/>
  <c r="G115" i="4" s="1"/>
  <c r="G123" i="4" a="1"/>
  <c r="G123" i="4" s="1"/>
  <c r="G131" i="4" a="1"/>
  <c r="G131" i="4" s="1"/>
  <c r="G16" i="4" a="1"/>
  <c r="G16" i="4" s="1"/>
  <c r="G21" i="4" a="1"/>
  <c r="G21" i="4" s="1"/>
  <c r="G23" i="4" a="1"/>
  <c r="G23" i="4" s="1"/>
  <c r="G108" i="4" a="1"/>
  <c r="G108" i="4" s="1"/>
  <c r="G116" i="4" a="1"/>
  <c r="G116" i="4" s="1"/>
  <c r="G124" i="4" a="1"/>
  <c r="G124" i="4" s="1"/>
  <c r="G19" i="4" a="1"/>
  <c r="G19" i="4" s="1"/>
  <c r="G20" i="4" a="1"/>
  <c r="G20" i="4" s="1"/>
  <c r="G109" i="4" a="1"/>
  <c r="G109" i="4" s="1"/>
  <c r="G117" i="4" a="1"/>
  <c r="G117" i="4" s="1"/>
  <c r="G125" i="4" a="1"/>
  <c r="G125" i="4" s="1"/>
  <c r="G102" i="4" a="1"/>
  <c r="G102" i="4" s="1"/>
  <c r="G110" i="4" a="1"/>
  <c r="G110" i="4" s="1"/>
  <c r="G118" i="4" a="1"/>
  <c r="G118" i="4" s="1"/>
  <c r="G126" i="4" a="1"/>
  <c r="G126" i="4" s="1"/>
  <c r="G103" i="4" a="1"/>
  <c r="G103" i="4" s="1"/>
  <c r="G111" i="4" a="1"/>
  <c r="G111" i="4" s="1"/>
  <c r="G119" i="4" a="1"/>
  <c r="G119" i="4" s="1"/>
  <c r="G127" i="4" a="1"/>
  <c r="G127" i="4" s="1"/>
  <c r="G18" i="4" a="1"/>
  <c r="G18" i="4" s="1"/>
  <c r="G35" i="4" a="1"/>
  <c r="G35" i="4" s="1"/>
  <c r="G41" i="4" a="1"/>
  <c r="G41" i="4" s="1"/>
  <c r="G44" i="4" a="1"/>
  <c r="G44" i="4" s="1"/>
  <c r="G45" i="4" a="1"/>
  <c r="G45" i="4" s="1"/>
  <c r="G48" i="4" a="1"/>
  <c r="G48" i="4" s="1"/>
  <c r="G49" i="4" a="1"/>
  <c r="G49" i="4" s="1"/>
  <c r="G50" i="4" a="1"/>
  <c r="G50" i="4" s="1"/>
  <c r="G51" i="4" a="1"/>
  <c r="G51" i="4" s="1"/>
  <c r="G52" i="4" a="1"/>
  <c r="G52" i="4" s="1"/>
  <c r="G104" i="4" a="1"/>
  <c r="G104" i="4" s="1"/>
  <c r="G112" i="4" a="1"/>
  <c r="G112" i="4" s="1"/>
  <c r="G120" i="4" a="1"/>
  <c r="G120" i="4" s="1"/>
  <c r="G128" i="4" a="1"/>
  <c r="G128" i="4" s="1"/>
  <c r="G14" i="4" a="1"/>
  <c r="G14" i="4" s="1"/>
  <c r="G34" i="4" a="1"/>
  <c r="G34" i="4" s="1"/>
  <c r="G42" i="4" a="1"/>
  <c r="G42" i="4" s="1"/>
  <c r="G55" i="4" a="1"/>
  <c r="G55" i="4" s="1"/>
  <c r="G71" i="4" a="1"/>
  <c r="G71" i="4" s="1"/>
  <c r="G76" i="4" a="1"/>
  <c r="G76" i="4" s="1"/>
  <c r="G83" i="4" a="1"/>
  <c r="G83" i="4" s="1"/>
  <c r="G99" i="4" a="1"/>
  <c r="G99" i="4" s="1"/>
  <c r="G89" i="4" a="1"/>
  <c r="G89" i="4" s="1"/>
  <c r="G36" i="4" a="1"/>
  <c r="G36" i="4" s="1"/>
  <c r="G39" i="4" a="1"/>
  <c r="G39" i="4" s="1"/>
  <c r="G47" i="4" a="1"/>
  <c r="G47" i="4" s="1"/>
  <c r="G57" i="4" a="1"/>
  <c r="G57" i="4" s="1"/>
  <c r="G59" i="4" a="1"/>
  <c r="G59" i="4" s="1"/>
  <c r="G66" i="4" a="1"/>
  <c r="G66" i="4" s="1"/>
  <c r="G72" i="4" a="1"/>
  <c r="G72" i="4" s="1"/>
  <c r="G73" i="4" a="1"/>
  <c r="G73" i="4" s="1"/>
  <c r="G84" i="4" a="1"/>
  <c r="G84" i="4" s="1"/>
  <c r="G92" i="4" a="1"/>
  <c r="G92" i="4" s="1"/>
  <c r="G96" i="4" a="1"/>
  <c r="G96" i="4" s="1"/>
  <c r="G91" i="4" a="1"/>
  <c r="G91" i="4" s="1"/>
  <c r="G26" i="4" a="1"/>
  <c r="G26" i="4" s="1"/>
  <c r="G65" i="4" a="1"/>
  <c r="G65" i="4" s="1"/>
  <c r="G77" i="4" a="1"/>
  <c r="G77" i="4" s="1"/>
  <c r="G88" i="4" a="1"/>
  <c r="G88" i="4" s="1"/>
  <c r="G97" i="4" a="1"/>
  <c r="G97" i="4" s="1"/>
  <c r="G86" i="4" a="1"/>
  <c r="G86" i="4" s="1"/>
  <c r="G15" i="4" a="1"/>
  <c r="G15" i="4" s="1"/>
  <c r="G28" i="4" a="1"/>
  <c r="G28" i="4" s="1"/>
  <c r="G38" i="4" a="1"/>
  <c r="G38" i="4" s="1"/>
  <c r="G54" i="4" a="1"/>
  <c r="G54" i="4" s="1"/>
  <c r="G64" i="4" a="1"/>
  <c r="G64" i="4" s="1"/>
  <c r="G78" i="4" a="1"/>
  <c r="G78" i="4" s="1"/>
  <c r="G93" i="4" a="1"/>
  <c r="G93" i="4" s="1"/>
  <c r="G85" i="4" a="1"/>
  <c r="G85" i="4" s="1"/>
  <c r="G46" i="4" a="1"/>
  <c r="G46" i="4" s="1"/>
  <c r="G56" i="4" a="1"/>
  <c r="G56" i="4" s="1"/>
  <c r="G67" i="4" a="1"/>
  <c r="G67" i="4" s="1"/>
  <c r="G74" i="4" a="1"/>
  <c r="G74" i="4" s="1"/>
  <c r="G79" i="4" a="1"/>
  <c r="G79" i="4" s="1"/>
  <c r="G43" i="4" a="1"/>
  <c r="G43" i="4" s="1"/>
  <c r="G58" i="4" a="1"/>
  <c r="G58" i="4" s="1"/>
  <c r="G68" i="4" a="1"/>
  <c r="G68" i="4" s="1"/>
  <c r="G80" i="4" a="1"/>
  <c r="G80" i="4" s="1"/>
  <c r="G37" i="4" a="1"/>
  <c r="G37" i="4" s="1"/>
  <c r="G40" i="4" a="1"/>
  <c r="G40" i="4" s="1"/>
  <c r="G53" i="4" a="1"/>
  <c r="G53" i="4" s="1"/>
  <c r="G75" i="4" a="1"/>
  <c r="G75" i="4" s="1"/>
  <c r="G82" i="4" a="1"/>
  <c r="G82" i="4" s="1"/>
  <c r="G70" i="4" a="1"/>
  <c r="G70" i="4" s="1"/>
  <c r="G87" i="4" a="1"/>
  <c r="G87" i="4" s="1"/>
  <c r="G98" i="4" a="1"/>
  <c r="G98" i="4" s="1"/>
  <c r="G69" i="4" a="1"/>
  <c r="G69" i="4" s="1"/>
  <c r="G94" i="4" a="1"/>
  <c r="G94" i="4" s="1"/>
  <c r="G100" i="4" a="1"/>
  <c r="G100" i="4" s="1"/>
  <c r="G101" i="4" a="1"/>
  <c r="G101" i="4" s="1"/>
  <c r="G95" i="4" a="1"/>
  <c r="G95" i="4" s="1"/>
  <c r="G90" i="4" a="1"/>
  <c r="G90" i="4" s="1"/>
  <c r="G81" i="4" a="1"/>
  <c r="G81" i="4" s="1"/>
  <c r="I3" i="4"/>
  <c r="J3" i="4"/>
  <c r="H3" i="4"/>
  <c r="G3" i="4"/>
  <c r="B3" i="4"/>
  <c r="C3" i="4"/>
  <c r="D3" i="4"/>
  <c r="C14" i="4" a="1"/>
  <c r="C17" i="4" a="1"/>
  <c r="C10" i="4" a="1"/>
  <c r="C12" i="4" a="1"/>
  <c r="C11" i="4" a="1"/>
  <c r="C16" i="4" a="1"/>
  <c r="C13" i="4" a="1"/>
  <c r="C15" i="4" a="1"/>
  <c r="D25" i="4" a="1"/>
  <c r="D24" i="4" a="1"/>
  <c r="D22" i="4" a="1"/>
  <c r="D27" i="4" a="1"/>
  <c r="D23" i="4" a="1"/>
  <c r="D26" i="4" a="1"/>
  <c r="F13" i="4" a="1"/>
  <c r="F16" i="4" a="1"/>
  <c r="F18" i="4" a="1"/>
  <c r="F19" i="4" a="1"/>
  <c r="F20" i="4" a="1"/>
  <c r="F12" i="4" a="1"/>
  <c r="F14" i="4" a="1"/>
  <c r="F15" i="4" a="1"/>
  <c r="F17" i="4" a="1"/>
  <c r="E16" i="4" a="1"/>
  <c r="F8" i="4" a="1"/>
  <c r="E12" i="4" a="1"/>
  <c r="E17" i="4" a="1"/>
  <c r="E14" i="4" a="1"/>
  <c r="E18" i="4" a="1"/>
  <c r="E15" i="4" a="1"/>
  <c r="F4" i="4" a="1"/>
  <c r="F11" i="4" a="1"/>
  <c r="E3" i="4" a="1"/>
  <c r="G12" i="4" a="1"/>
  <c r="E11" i="4" a="1"/>
  <c r="G8" i="4" a="1"/>
  <c r="E9" i="4" a="1"/>
  <c r="E4" i="4" a="1"/>
  <c r="E13" i="4" a="1"/>
  <c r="F7" i="4" a="1"/>
  <c r="F10" i="4" a="1"/>
  <c r="G6" i="4" a="1"/>
  <c r="G13" i="4" a="1"/>
  <c r="F3" i="4" a="1"/>
  <c r="E5" i="4" a="1"/>
  <c r="G7" i="4" a="1"/>
  <c r="C17" i="4" l="1"/>
  <c r="G7" i="4"/>
  <c r="E5" i="4"/>
  <c r="G13" i="4"/>
  <c r="G6" i="4"/>
  <c r="F10" i="4"/>
  <c r="F7" i="4"/>
  <c r="E13" i="4"/>
  <c r="E4" i="4"/>
  <c r="E9" i="4"/>
  <c r="G8" i="4"/>
  <c r="E11" i="4"/>
  <c r="G12" i="4"/>
  <c r="F11" i="4"/>
  <c r="F4" i="4"/>
  <c r="E15" i="4"/>
  <c r="E18" i="4"/>
  <c r="E14" i="4"/>
  <c r="E17" i="4"/>
  <c r="E12" i="4"/>
  <c r="F8" i="4"/>
  <c r="E16" i="4"/>
  <c r="C10" i="4"/>
  <c r="C14" i="4"/>
  <c r="C15" i="4"/>
  <c r="C16" i="4"/>
  <c r="C13" i="4"/>
  <c r="C11" i="4"/>
  <c r="C12" i="4"/>
  <c r="D25" i="4"/>
  <c r="D26" i="4"/>
  <c r="D23" i="4"/>
  <c r="D27" i="4"/>
  <c r="D24" i="4"/>
  <c r="D22" i="4"/>
  <c r="F18" i="4"/>
  <c r="F13" i="4"/>
  <c r="F17" i="4"/>
  <c r="F15" i="4"/>
  <c r="F14" i="4"/>
  <c r="F12" i="4"/>
  <c r="F20" i="4"/>
  <c r="F19" i="4"/>
  <c r="F16" i="4"/>
  <c r="F3" i="4"/>
  <c r="E3" i="4"/>
</calcChain>
</file>

<file path=xl/sharedStrings.xml><?xml version="1.0" encoding="utf-8"?>
<sst xmlns="http://schemas.openxmlformats.org/spreadsheetml/2006/main" count="15948" uniqueCount="6288">
  <si>
    <t>Catégorie</t>
  </si>
  <si>
    <t>Sélection</t>
  </si>
  <si>
    <t>Numéro Licence</t>
  </si>
  <si>
    <t>Prénom</t>
  </si>
  <si>
    <t>Nom</t>
  </si>
  <si>
    <t>Sexe</t>
  </si>
  <si>
    <t>Date de naissance</t>
  </si>
  <si>
    <t>Année de naissance</t>
  </si>
  <si>
    <t>Type de licence</t>
  </si>
  <si>
    <t>Club</t>
  </si>
  <si>
    <t>NOM DE LA MANIFESTATION</t>
  </si>
  <si>
    <t>DATE</t>
  </si>
  <si>
    <t>LIEU</t>
  </si>
  <si>
    <t>ORGANISATEUR</t>
  </si>
  <si>
    <t>CONTACT</t>
  </si>
  <si>
    <t>Club à inscrire</t>
  </si>
  <si>
    <t>Type licence</t>
  </si>
  <si>
    <t>Département</t>
  </si>
  <si>
    <t>Nature licence</t>
  </si>
  <si>
    <t>BOURGES TRIATHLON</t>
  </si>
  <si>
    <t>Cadet</t>
  </si>
  <si>
    <t>m</t>
  </si>
  <si>
    <t>Benjamin</t>
  </si>
  <si>
    <t>Minime</t>
  </si>
  <si>
    <t>Junior</t>
  </si>
  <si>
    <t>ORLEANS ASFAS TRIATHLON</t>
  </si>
  <si>
    <t>VENDOME TRIATHLON</t>
  </si>
  <si>
    <t>T.C. JOUE LES TOURS</t>
  </si>
  <si>
    <t>TRI SAINT AMAND DUN 18</t>
  </si>
  <si>
    <t>ASPTT 36 SPORT NATURE</t>
  </si>
  <si>
    <t>J3 SPORTS AMILLY SECTION TRIATHLON</t>
  </si>
  <si>
    <t>TRI ATTITUDE 41</t>
  </si>
  <si>
    <t>Pupille</t>
  </si>
  <si>
    <t>SAINT AVERTIN SPORTS TRIATHLON 37</t>
  </si>
  <si>
    <t>SAINT LAURENT NOUAN TRIATHLON</t>
  </si>
  <si>
    <t>Poussin</t>
  </si>
  <si>
    <t>VINEUIL SPORTS TRIATHLON</t>
  </si>
  <si>
    <t>AC ROMORANTIN TRIATHLON</t>
  </si>
  <si>
    <t>LOCHES 37 TRIATHLON</t>
  </si>
  <si>
    <t>SPORTS OXYGENE NATURE VAL DE L INDRE</t>
  </si>
  <si>
    <t>GENERATION TRIATHLON BLOIS</t>
  </si>
  <si>
    <t>Clubs</t>
  </si>
  <si>
    <t>VERON TRIATHLON</t>
  </si>
  <si>
    <t>Mini-Poussin</t>
  </si>
  <si>
    <t>Club-Catégorie</t>
  </si>
  <si>
    <t>TEAM ETT (EXTREME TRIATHLON TRAIL)</t>
  </si>
  <si>
    <t>Numéro manifestation</t>
  </si>
  <si>
    <t>Nom Manifestation</t>
  </si>
  <si>
    <t>Date</t>
  </si>
  <si>
    <t>Lieu</t>
  </si>
  <si>
    <t>Organisateur</t>
  </si>
  <si>
    <t>Contact</t>
  </si>
  <si>
    <t>Bike &amp; Run - Orléans</t>
  </si>
  <si>
    <t>Cross Duathlon - Saint-Amand Montrond</t>
  </si>
  <si>
    <t>Bike &amp; Run - Bourges</t>
  </si>
  <si>
    <t>Aquathlon - Saint-Avertin</t>
  </si>
  <si>
    <t>Cross Triathlon - Joué-les-Tours</t>
  </si>
  <si>
    <t>Orléans (45)</t>
  </si>
  <si>
    <t>Saint-Amand Montrond (18)</t>
  </si>
  <si>
    <t>Bourges (18)</t>
  </si>
  <si>
    <t>Saint-Avertin (37)</t>
  </si>
  <si>
    <t>Cepoy (45)</t>
  </si>
  <si>
    <t>Joué-les-Tours (37)</t>
  </si>
  <si>
    <t>Villiers-sur-Loir (41)</t>
  </si>
  <si>
    <t>vendometriathlon@yahoo.fr</t>
  </si>
  <si>
    <t>o.asfastriathlon@gmail.com</t>
  </si>
  <si>
    <t>bourgestri@gmail.com</t>
  </si>
  <si>
    <t>mathieu.dulondel@gmail.com</t>
  </si>
  <si>
    <t>inscription.tcj@gmail.com</t>
  </si>
  <si>
    <t>Cross Duathlon / Triathlon - Cepoy</t>
  </si>
  <si>
    <t>Cross Triathlon - Villiers-sur-Loir</t>
  </si>
  <si>
    <t>Cross Triathlon / Triathlon - Suèvres</t>
  </si>
  <si>
    <t>Suèvres (41)</t>
  </si>
  <si>
    <t>generationtriathlonblois@gmail.com</t>
  </si>
  <si>
    <t>Aquathlon - Saint-Laurent Nouan</t>
  </si>
  <si>
    <t>Saint-Laurent Nouan (41)</t>
  </si>
  <si>
    <t>ST LAURENT NOUAN TRIATHLON</t>
  </si>
  <si>
    <t>aquathlonstlaurentnouan@gmail.com</t>
  </si>
  <si>
    <t>TRIATHLON CLUB CHATEAUROUX METROPOLE 36</t>
  </si>
  <si>
    <t>AS GIEN NATATION SECTION TRIATHLON</t>
  </si>
  <si>
    <t>ORLEANS TRIATHLON CLUB 45</t>
  </si>
  <si>
    <t>TEAM PROGRESS TRIATHLON</t>
  </si>
  <si>
    <t>BRENNE TRIATHLON</t>
  </si>
  <si>
    <t>Senior</t>
  </si>
  <si>
    <t>B - Lic. club - Compétition - S. &amp; V.</t>
  </si>
  <si>
    <t>RUN &amp; TRI</t>
  </si>
  <si>
    <t>USGN SECTION TRIATHLON</t>
  </si>
  <si>
    <t>Nicolas</t>
  </si>
  <si>
    <t>ESPAD</t>
  </si>
  <si>
    <t>TEAM NUTEO</t>
  </si>
  <si>
    <t>RSSCTRIATHLON</t>
  </si>
  <si>
    <t>BARANGER</t>
  </si>
  <si>
    <t>VIERZON TRIATHLON18</t>
  </si>
  <si>
    <t>RABELAIS TRIATHLON CHINON</t>
  </si>
  <si>
    <t>A91863C0061073MS4FRA</t>
  </si>
  <si>
    <t>ISSOUDUN CHAMPAGNE BERRICHONNE TRIATHLON 36</t>
  </si>
  <si>
    <t>Vétéran</t>
  </si>
  <si>
    <t>ASPTT. TRIATHLON ORLEANS</t>
  </si>
  <si>
    <t>CAM VALLEE DU CHER TRIATHLON</t>
  </si>
  <si>
    <t>C CHARTRES METROPOLE TRIATHLON</t>
  </si>
  <si>
    <t xml:space="preserve">TRIATHLON CASTELRENAUDAIS </t>
  </si>
  <si>
    <t>Class Triathlon - Joué-les-Tours</t>
  </si>
  <si>
    <t>teamtrisud18@gmail.com</t>
  </si>
  <si>
    <t>6&amp;7/05/2023</t>
  </si>
  <si>
    <t>Cross Triathlon / Triathlon - Orléans</t>
  </si>
  <si>
    <t>13&amp;14/05/2023</t>
  </si>
  <si>
    <t>president@triathlon.saint-avertin-sports.fr</t>
  </si>
  <si>
    <t>A51519C0061073MV7FRA</t>
  </si>
  <si>
    <t>Jean Daniel</t>
  </si>
  <si>
    <t>BESCHERON</t>
  </si>
  <si>
    <t>14/12/1953</t>
  </si>
  <si>
    <t>B13625L0061073MV3FRA</t>
  </si>
  <si>
    <t>Alexis</t>
  </si>
  <si>
    <t>BODARD</t>
  </si>
  <si>
    <t>02/12/1972</t>
  </si>
  <si>
    <t>D - Licence club - Loisir - S. &amp; V.</t>
  </si>
  <si>
    <t>C19016C0061073FV3FRA</t>
  </si>
  <si>
    <t>Sandrine</t>
  </si>
  <si>
    <t>BRELET</t>
  </si>
  <si>
    <t>28/08/1972</t>
  </si>
  <si>
    <t>f</t>
  </si>
  <si>
    <t>28/12/1973</t>
  </si>
  <si>
    <t>ROY</t>
  </si>
  <si>
    <t>Sebastien</t>
  </si>
  <si>
    <t>A47824C0061073MV3FRA</t>
  </si>
  <si>
    <t>28/06/1973</t>
  </si>
  <si>
    <t>REMY</t>
  </si>
  <si>
    <t>Patrice</t>
  </si>
  <si>
    <t>B62371C0061073MV3FRA</t>
  </si>
  <si>
    <t>10/07/1984</t>
  </si>
  <si>
    <t>PITON</t>
  </si>
  <si>
    <t>Yohan</t>
  </si>
  <si>
    <t>C25814C0061073MS4FRA</t>
  </si>
  <si>
    <t>13/10/1982</t>
  </si>
  <si>
    <t>PITAULT</t>
  </si>
  <si>
    <t>Thomas</t>
  </si>
  <si>
    <t>C16618C0061073MV1FRA</t>
  </si>
  <si>
    <t>27/04/1985</t>
  </si>
  <si>
    <t>PIQUET</t>
  </si>
  <si>
    <t>Laure</t>
  </si>
  <si>
    <t>C16657C0061073FS4FRA</t>
  </si>
  <si>
    <t>05/02/1988</t>
  </si>
  <si>
    <t>NOUVEAU</t>
  </si>
  <si>
    <t>Mathieu</t>
  </si>
  <si>
    <t>C15791C0061073MS4FRA</t>
  </si>
  <si>
    <t>15/02/1994</t>
  </si>
  <si>
    <t>MOULINS</t>
  </si>
  <si>
    <t>Bastien</t>
  </si>
  <si>
    <t>C16198C0061073MS2FRA</t>
  </si>
  <si>
    <t>16/01/1981</t>
  </si>
  <si>
    <t>MOREAU</t>
  </si>
  <si>
    <t>Florian</t>
  </si>
  <si>
    <t>B63674C0061073MV1FRA</t>
  </si>
  <si>
    <t>29/08/1972</t>
  </si>
  <si>
    <t>MANARESI</t>
  </si>
  <si>
    <t>Christelle</t>
  </si>
  <si>
    <t>A89932C0061073FV3FRA</t>
  </si>
  <si>
    <t>29/06/1978</t>
  </si>
  <si>
    <t>MALLET</t>
  </si>
  <si>
    <t>Adrien</t>
  </si>
  <si>
    <t>B63096C0061073MV2FRA</t>
  </si>
  <si>
    <t>24/03/1975</t>
  </si>
  <si>
    <t>LHOIR</t>
  </si>
  <si>
    <t>Celine</t>
  </si>
  <si>
    <t>A90984C0061073FV2FRA</t>
  </si>
  <si>
    <t>19/02/1972</t>
  </si>
  <si>
    <t>LEGRU</t>
  </si>
  <si>
    <t>Jean Christophe</t>
  </si>
  <si>
    <t>A91032C0061073MV3FRA</t>
  </si>
  <si>
    <t>15/10/1974</t>
  </si>
  <si>
    <t>LE DEUFF</t>
  </si>
  <si>
    <t>BETTY</t>
  </si>
  <si>
    <t>B05629C0061073FV2FRA</t>
  </si>
  <si>
    <t>09/01/1966</t>
  </si>
  <si>
    <t>LAUJON</t>
  </si>
  <si>
    <t>Frederic</t>
  </si>
  <si>
    <t>A88376C0061073MV4FRA</t>
  </si>
  <si>
    <t>03/01/1969</t>
  </si>
  <si>
    <t>GIRARD</t>
  </si>
  <si>
    <t>Laurent</t>
  </si>
  <si>
    <t>B11869C0061073MV3FRA</t>
  </si>
  <si>
    <t>10/10/1972</t>
  </si>
  <si>
    <t>GIORGIOS</t>
  </si>
  <si>
    <t>C16205C0061073MV3FRA</t>
  </si>
  <si>
    <t>07/01/1979</t>
  </si>
  <si>
    <t>GIBAULT</t>
  </si>
  <si>
    <t>Stephane</t>
  </si>
  <si>
    <t>B34556C0061073MV1FRA</t>
  </si>
  <si>
    <t>22/09/1970</t>
  </si>
  <si>
    <t>GAVEAU</t>
  </si>
  <si>
    <t>A92174C0061073MV3FRA</t>
  </si>
  <si>
    <t>25/04/1966</t>
  </si>
  <si>
    <t>FONTAINE</t>
  </si>
  <si>
    <t>A90052C0061073MV4FRA</t>
  </si>
  <si>
    <t>01/01/1981</t>
  </si>
  <si>
    <t>FLEURY</t>
  </si>
  <si>
    <t>THOMAS</t>
  </si>
  <si>
    <t>A28594C0061073MV1FRA</t>
  </si>
  <si>
    <t>29/11/1972</t>
  </si>
  <si>
    <t>DUBOIS</t>
  </si>
  <si>
    <t>Michael</t>
  </si>
  <si>
    <t>B19498C0061073MV3FRA</t>
  </si>
  <si>
    <t>24/06/1974</t>
  </si>
  <si>
    <t>DELAVEAU</t>
  </si>
  <si>
    <t>B28448C0061073FV2FRA</t>
  </si>
  <si>
    <t>A - Lic. club - Compétition - Jeune</t>
  </si>
  <si>
    <t>29/10/2007</t>
  </si>
  <si>
    <t>CORSE</t>
  </si>
  <si>
    <t>Antonin</t>
  </si>
  <si>
    <t>C22772C0061073MCAFRA</t>
  </si>
  <si>
    <t>09/11/1965</t>
  </si>
  <si>
    <t>CAULLIER</t>
  </si>
  <si>
    <t>Philippe</t>
  </si>
  <si>
    <t>A90637C0061073MV4FRA</t>
  </si>
  <si>
    <t>13/03/1998</t>
  </si>
  <si>
    <t>VAZ</t>
  </si>
  <si>
    <t>Hugo</t>
  </si>
  <si>
    <t>C11065C0060768MS2FRA</t>
  </si>
  <si>
    <t>12/08/2002</t>
  </si>
  <si>
    <t>THUILLIER</t>
  </si>
  <si>
    <t>Marie</t>
  </si>
  <si>
    <t>A85675C0060768FS1FRA</t>
  </si>
  <si>
    <t>09/01/1983</t>
  </si>
  <si>
    <t>TACK</t>
  </si>
  <si>
    <t>Aurelie</t>
  </si>
  <si>
    <t>C08813C0060768FV1FRA</t>
  </si>
  <si>
    <t>09/05/1977</t>
  </si>
  <si>
    <t>SOARES</t>
  </si>
  <si>
    <t>B19687C0060768MV2FRA</t>
  </si>
  <si>
    <t>23/01/2009</t>
  </si>
  <si>
    <t>Pauline</t>
  </si>
  <si>
    <t>B91854C0060768FMIFRA</t>
  </si>
  <si>
    <t>28/05/2005</t>
  </si>
  <si>
    <t>Leo</t>
  </si>
  <si>
    <t>B29955C0060768MJUFRA</t>
  </si>
  <si>
    <t>11/01/1970</t>
  </si>
  <si>
    <t>SEDDEKI</t>
  </si>
  <si>
    <t>Haoise</t>
  </si>
  <si>
    <t>C23589L0060768MV3FRA</t>
  </si>
  <si>
    <t>10/04/1991</t>
  </si>
  <si>
    <t>SALL</t>
  </si>
  <si>
    <t>MARIEME</t>
  </si>
  <si>
    <t>C09740L0060768FS3FRA</t>
  </si>
  <si>
    <t>04/10/2006</t>
  </si>
  <si>
    <t>ROBERT</t>
  </si>
  <si>
    <t>Cyprien</t>
  </si>
  <si>
    <t>A83067C0060768MCAFRA</t>
  </si>
  <si>
    <t>29/06/2006</t>
  </si>
  <si>
    <t>REULIER</t>
  </si>
  <si>
    <t>Margot</t>
  </si>
  <si>
    <t>C21756C0060768FCAFRA</t>
  </si>
  <si>
    <t>07/06/2005</t>
  </si>
  <si>
    <t>RETIF  CHAILLET</t>
  </si>
  <si>
    <t>CHARLOTTE</t>
  </si>
  <si>
    <t>B31157C0060768FJUFRA</t>
  </si>
  <si>
    <t>03/02/2007</t>
  </si>
  <si>
    <t>RASSINEUX</t>
  </si>
  <si>
    <t>Adel</t>
  </si>
  <si>
    <t>B10418C0060768MCAFRA</t>
  </si>
  <si>
    <t>C - Lic. club - Loisir - Jeune</t>
  </si>
  <si>
    <t>24/12/2013</t>
  </si>
  <si>
    <t>RAMANANTSEHENO</t>
  </si>
  <si>
    <t>Clea</t>
  </si>
  <si>
    <t>C06407L0060768FPUFRA</t>
  </si>
  <si>
    <t>21/01/2012</t>
  </si>
  <si>
    <t>POLESE</t>
  </si>
  <si>
    <t>Ida</t>
  </si>
  <si>
    <t>C06538C0060768FPUFRA</t>
  </si>
  <si>
    <t>22/01/1972</t>
  </si>
  <si>
    <t>PAVEC</t>
  </si>
  <si>
    <t>Bertrand</t>
  </si>
  <si>
    <t>B67828C0060768MV3FRA</t>
  </si>
  <si>
    <t>01/11/2003</t>
  </si>
  <si>
    <t>PAGENOT</t>
  </si>
  <si>
    <t>Matthieu</t>
  </si>
  <si>
    <t>C24594C0060768MS1FRA</t>
  </si>
  <si>
    <t>06/10/1961</t>
  </si>
  <si>
    <t>MOULUSSON</t>
  </si>
  <si>
    <t>SERGE</t>
  </si>
  <si>
    <t>A29046C0060768MV5FRA</t>
  </si>
  <si>
    <t>29/05/1995</t>
  </si>
  <si>
    <t>CHLOE</t>
  </si>
  <si>
    <t>A20686C0060768FS2FRA</t>
  </si>
  <si>
    <t>21/12/1971</t>
  </si>
  <si>
    <t>MOREAU JOSEPH</t>
  </si>
  <si>
    <t>KARINE</t>
  </si>
  <si>
    <t>C11183C0060768FV3FRA</t>
  </si>
  <si>
    <t>04/07/1981</t>
  </si>
  <si>
    <t>MONMARTEAU</t>
  </si>
  <si>
    <t>Sabrina</t>
  </si>
  <si>
    <t>A28796C0060768FV1FRA</t>
  </si>
  <si>
    <t>06/11/1979</t>
  </si>
  <si>
    <t>MADROLLE</t>
  </si>
  <si>
    <t>C07552C0060768MV1FRA</t>
  </si>
  <si>
    <t>14/07/1982</t>
  </si>
  <si>
    <t>Vanessa</t>
  </si>
  <si>
    <t>C01652C0060768FV1FRA</t>
  </si>
  <si>
    <t>G - Lic. club - Dirigeant</t>
  </si>
  <si>
    <t>05/08/1959</t>
  </si>
  <si>
    <t>LOISON</t>
  </si>
  <si>
    <t>ALAIN</t>
  </si>
  <si>
    <t>A29499D0060768MV5FRA</t>
  </si>
  <si>
    <t>17/04/2016</t>
  </si>
  <si>
    <t>LOBRY</t>
  </si>
  <si>
    <t>EVA</t>
  </si>
  <si>
    <t>C19425C0060768FMPFRA</t>
  </si>
  <si>
    <t>06/12/1970</t>
  </si>
  <si>
    <t>LEROSIER</t>
  </si>
  <si>
    <t>PASCAL</t>
  </si>
  <si>
    <t>A29202L0060768MV3FRA</t>
  </si>
  <si>
    <t>04/08/2011</t>
  </si>
  <si>
    <t>LEMEUNIER</t>
  </si>
  <si>
    <t>Louise</t>
  </si>
  <si>
    <t>C20289L0060768MBEFRA</t>
  </si>
  <si>
    <t>09/01/1976</t>
  </si>
  <si>
    <t>Pierre</t>
  </si>
  <si>
    <t>B07618L0060768MV2FRA</t>
  </si>
  <si>
    <t>21/03/2013</t>
  </si>
  <si>
    <t>VICTOR</t>
  </si>
  <si>
    <t>C24293L0060768MPUFRA</t>
  </si>
  <si>
    <t>14/02/2006</t>
  </si>
  <si>
    <t>LACOLLE</t>
  </si>
  <si>
    <t>Capucine</t>
  </si>
  <si>
    <t>C19810C0060768FCAFRA</t>
  </si>
  <si>
    <t>23/01/2006</t>
  </si>
  <si>
    <t>JOSEPH</t>
  </si>
  <si>
    <t>Jeanne</t>
  </si>
  <si>
    <t>B70451C0060768FCAFRA</t>
  </si>
  <si>
    <t>20/06/2005</t>
  </si>
  <si>
    <t>HUGO</t>
  </si>
  <si>
    <t>Desmoulieres</t>
  </si>
  <si>
    <t>C13481C0060768MJUFRA</t>
  </si>
  <si>
    <t>06/03/2006</t>
  </si>
  <si>
    <t>HAY</t>
  </si>
  <si>
    <t>Carla</t>
  </si>
  <si>
    <t>B44344C0060768FCAFRA</t>
  </si>
  <si>
    <t>24/09/2009</t>
  </si>
  <si>
    <t>GREBILLE</t>
  </si>
  <si>
    <t>Magda</t>
  </si>
  <si>
    <t>C24271C0060768FMIFRA</t>
  </si>
  <si>
    <t>08/04/2009</t>
  </si>
  <si>
    <t>GOURRIER</t>
  </si>
  <si>
    <t>Maxance</t>
  </si>
  <si>
    <t>C05003C0060768MMIFRA</t>
  </si>
  <si>
    <t>21/03/1981</t>
  </si>
  <si>
    <t>GILANT</t>
  </si>
  <si>
    <t>GREGORY</t>
  </si>
  <si>
    <t>A28790C0060768MV1FRA</t>
  </si>
  <si>
    <t>10/10/1975</t>
  </si>
  <si>
    <t>GHEERARDYN</t>
  </si>
  <si>
    <t>B25503L0060768MV2FRA</t>
  </si>
  <si>
    <t>26/08/1959</t>
  </si>
  <si>
    <t>GENDRE</t>
  </si>
  <si>
    <t>PATRICK</t>
  </si>
  <si>
    <t>A29128C0060768MV5FRA</t>
  </si>
  <si>
    <t>23/08/1984</t>
  </si>
  <si>
    <t>GALLOT</t>
  </si>
  <si>
    <t>Jessica</t>
  </si>
  <si>
    <t>C16391C0060768FS4FRA</t>
  </si>
  <si>
    <t>08/03/2002</t>
  </si>
  <si>
    <t>FORTUIT</t>
  </si>
  <si>
    <t>EMMA</t>
  </si>
  <si>
    <t>A29144C0060768FS1FRA</t>
  </si>
  <si>
    <t>09/06/2012</t>
  </si>
  <si>
    <t>FABBRI</t>
  </si>
  <si>
    <t>CLARISSE</t>
  </si>
  <si>
    <t>C03601C0060768FPUFRA</t>
  </si>
  <si>
    <t>04/11/2001</t>
  </si>
  <si>
    <t>EZ ZAOUIA</t>
  </si>
  <si>
    <t>Wail</t>
  </si>
  <si>
    <t>C26119C0060768MS1ITA</t>
  </si>
  <si>
    <t>26/09/2014</t>
  </si>
  <si>
    <t>EVAIN</t>
  </si>
  <si>
    <t>Baptiste</t>
  </si>
  <si>
    <t>C22251L0060768MPOFRA</t>
  </si>
  <si>
    <t>23/10/2015</t>
  </si>
  <si>
    <t>Elisa Christiane</t>
  </si>
  <si>
    <t>C22289L0060768FPOFRA</t>
  </si>
  <si>
    <t>10/09/1991</t>
  </si>
  <si>
    <t>ESMENJAUD</t>
  </si>
  <si>
    <t>THIBAULT</t>
  </si>
  <si>
    <t>A11117C0060768MS3FRA</t>
  </si>
  <si>
    <t>26/02/1990</t>
  </si>
  <si>
    <t>DUROUX</t>
  </si>
  <si>
    <t>Cecile</t>
  </si>
  <si>
    <t>A67108C0060768FS3FRA</t>
  </si>
  <si>
    <t>12/10/2008</t>
  </si>
  <si>
    <t>DEVELLE</t>
  </si>
  <si>
    <t>LILOU</t>
  </si>
  <si>
    <t>B75169C0060768FMIFRA</t>
  </si>
  <si>
    <t>24/06/1981</t>
  </si>
  <si>
    <t>Julien</t>
  </si>
  <si>
    <t>A62651C0060768MV1FRA</t>
  </si>
  <si>
    <t>10/08/2012</t>
  </si>
  <si>
    <t>EMIE</t>
  </si>
  <si>
    <t>C22319C0060768FPUFRA</t>
  </si>
  <si>
    <t>01/06/1994</t>
  </si>
  <si>
    <t>DESPONTIN</t>
  </si>
  <si>
    <t>ALEXANDRE</t>
  </si>
  <si>
    <t>C01786L0060768MS2FRA</t>
  </si>
  <si>
    <t>14/04/1978</t>
  </si>
  <si>
    <t>CROSNIER</t>
  </si>
  <si>
    <t>SANDRINE</t>
  </si>
  <si>
    <t>A28783D0060768FV2FRA</t>
  </si>
  <si>
    <t>15/05/2002</t>
  </si>
  <si>
    <t>COUTANT</t>
  </si>
  <si>
    <t>Eva</t>
  </si>
  <si>
    <t>A31285C0060768FS1FRA</t>
  </si>
  <si>
    <t>13/06/1996</t>
  </si>
  <si>
    <t>COGNARD</t>
  </si>
  <si>
    <t>Corentin</t>
  </si>
  <si>
    <t>C05607C0060768MS2FRA</t>
  </si>
  <si>
    <t>10/02/2006</t>
  </si>
  <si>
    <t>CHATAIN</t>
  </si>
  <si>
    <t>Laura</t>
  </si>
  <si>
    <t>B84693C0060768FCAFRA</t>
  </si>
  <si>
    <t>13/04/2007</t>
  </si>
  <si>
    <t>CHARLOTTE CLERIA</t>
  </si>
  <si>
    <t>Lenny</t>
  </si>
  <si>
    <t>B74079C0060768MCAFRA</t>
  </si>
  <si>
    <t>03/10/2014</t>
  </si>
  <si>
    <t>CHAMPIGNEUX</t>
  </si>
  <si>
    <t>ZOE</t>
  </si>
  <si>
    <t>C09687L0060768FPOFRA</t>
  </si>
  <si>
    <t>30/12/2013</t>
  </si>
  <si>
    <t>CATALINO</t>
  </si>
  <si>
    <t>C20115C0060768FPUFRA</t>
  </si>
  <si>
    <t>28/11/2009</t>
  </si>
  <si>
    <t>Adele</t>
  </si>
  <si>
    <t>B85943C0060768FMIFRA</t>
  </si>
  <si>
    <t>24/02/1978</t>
  </si>
  <si>
    <t>Christophe</t>
  </si>
  <si>
    <t>C01710C0060768MV2FRA</t>
  </si>
  <si>
    <t>10/03/2009</t>
  </si>
  <si>
    <t xml:space="preserve">BRETAUDEAU </t>
  </si>
  <si>
    <t>Martin</t>
  </si>
  <si>
    <t>B28179C0060768MMIFRA</t>
  </si>
  <si>
    <t>16/01/2010</t>
  </si>
  <si>
    <t>BIARNEIX</t>
  </si>
  <si>
    <t>Emilie</t>
  </si>
  <si>
    <t>C20131C0060768FBEFRA</t>
  </si>
  <si>
    <t>13/10/1975</t>
  </si>
  <si>
    <t>Francois</t>
  </si>
  <si>
    <t>C20130L0060768MV2FRA</t>
  </si>
  <si>
    <t>04/07/2006</t>
  </si>
  <si>
    <t xml:space="preserve">BESSON </t>
  </si>
  <si>
    <t xml:space="preserve">Achille </t>
  </si>
  <si>
    <t>B04415C0060768MCAFRA</t>
  </si>
  <si>
    <t>15/11/1978</t>
  </si>
  <si>
    <t>AUDEBERT</t>
  </si>
  <si>
    <t>Jean Noel</t>
  </si>
  <si>
    <t>B15619C0060768MV2FRA</t>
  </si>
  <si>
    <t>14/07/1980</t>
  </si>
  <si>
    <t>AUCLAIR</t>
  </si>
  <si>
    <t>CHRISTOPHE</t>
  </si>
  <si>
    <t>B72854C0060768MV1FRA</t>
  </si>
  <si>
    <t>16/09/2010</t>
  </si>
  <si>
    <t>AUBERT</t>
  </si>
  <si>
    <t>Arthur</t>
  </si>
  <si>
    <t>B75384C0060768MBEFRA</t>
  </si>
  <si>
    <t>26/07/1984</t>
  </si>
  <si>
    <t>ANAIS</t>
  </si>
  <si>
    <t>MEVEL</t>
  </si>
  <si>
    <t>C21321L0060768FS4FRA</t>
  </si>
  <si>
    <t>29/08/1981</t>
  </si>
  <si>
    <t>ADAMKIEWICZ</t>
  </si>
  <si>
    <t>B16275C0060768FV1FRA</t>
  </si>
  <si>
    <t>19/10/1978</t>
  </si>
  <si>
    <t>ZAKARIA</t>
  </si>
  <si>
    <t>Samir</t>
  </si>
  <si>
    <t>B83603C0060529MV2FRA</t>
  </si>
  <si>
    <t>11/03/1975</t>
  </si>
  <si>
    <t>VIGNERON</t>
  </si>
  <si>
    <t>Yannick</t>
  </si>
  <si>
    <t>B15138C0060529MV2FRA</t>
  </si>
  <si>
    <t>22/11/1979</t>
  </si>
  <si>
    <t>VIAUD SAINJON</t>
  </si>
  <si>
    <t>Adeline</t>
  </si>
  <si>
    <t>B40413C0060529FV1FRA</t>
  </si>
  <si>
    <t>26/11/1978</t>
  </si>
  <si>
    <t>VENON</t>
  </si>
  <si>
    <t>Aude</t>
  </si>
  <si>
    <t>B64667C0060529FV2FRA</t>
  </si>
  <si>
    <t>18/05/2001</t>
  </si>
  <si>
    <t>TIERS</t>
  </si>
  <si>
    <t>Victor</t>
  </si>
  <si>
    <t>C21359C0060529MS1FRA</t>
  </si>
  <si>
    <t>08/10/1966</t>
  </si>
  <si>
    <t>SARRON</t>
  </si>
  <si>
    <t>Bruno</t>
  </si>
  <si>
    <t>A62463C0060529MV4FRA</t>
  </si>
  <si>
    <t>03/07/2005</t>
  </si>
  <si>
    <t>Gatien</t>
  </si>
  <si>
    <t>C28731L0060529MJUFRA</t>
  </si>
  <si>
    <t>15/08/1980</t>
  </si>
  <si>
    <t>RENAUDET</t>
  </si>
  <si>
    <t>C22141C0060529MV1FRA</t>
  </si>
  <si>
    <t>28/10/1968</t>
  </si>
  <si>
    <t>POUGET</t>
  </si>
  <si>
    <t>Franck</t>
  </si>
  <si>
    <t>C28017C0060529MV4FRA</t>
  </si>
  <si>
    <t>28/09/1977</t>
  </si>
  <si>
    <t>POUCE</t>
  </si>
  <si>
    <t>STEPHANIE</t>
  </si>
  <si>
    <t>A29221C0060529FV2FRA</t>
  </si>
  <si>
    <t>30/11/1978</t>
  </si>
  <si>
    <t>PIATIER</t>
  </si>
  <si>
    <t>Rachel</t>
  </si>
  <si>
    <t>C29029C0060529FV2FRA</t>
  </si>
  <si>
    <t>18/03/1991</t>
  </si>
  <si>
    <t>PERRET</t>
  </si>
  <si>
    <t>Marc</t>
  </si>
  <si>
    <t>C12950C0060529MS3FRA</t>
  </si>
  <si>
    <t>18/08/1966</t>
  </si>
  <si>
    <t>PAJOT</t>
  </si>
  <si>
    <t>A29216C0060529MV4FRA</t>
  </si>
  <si>
    <t>24/05/1966</t>
  </si>
  <si>
    <t>LEJON</t>
  </si>
  <si>
    <t>XAVIER</t>
  </si>
  <si>
    <t>A29210C0060529MV4FRA</t>
  </si>
  <si>
    <t>07/07/1965</t>
  </si>
  <si>
    <t>LEGER</t>
  </si>
  <si>
    <t>FRANCK</t>
  </si>
  <si>
    <t>A29234C0060529MV4FRA</t>
  </si>
  <si>
    <t>18/12/1972</t>
  </si>
  <si>
    <t>LEFEVRE</t>
  </si>
  <si>
    <t>CELINE</t>
  </si>
  <si>
    <t>B61035C0060529FV3FRA</t>
  </si>
  <si>
    <t>19/11/1990</t>
  </si>
  <si>
    <t>LALLEMAND</t>
  </si>
  <si>
    <t>Jeremy</t>
  </si>
  <si>
    <t>C13063C0060529MS3FRA</t>
  </si>
  <si>
    <t>04/10/1971</t>
  </si>
  <si>
    <t>JOURDAIN</t>
  </si>
  <si>
    <t xml:space="preserve">Gabrielle </t>
  </si>
  <si>
    <t>B04977C0060529FV3FRA</t>
  </si>
  <si>
    <t>21/02/1966</t>
  </si>
  <si>
    <t>JEAN</t>
  </si>
  <si>
    <t>A29217C0060529MV4FRA</t>
  </si>
  <si>
    <t>13/10/1967</t>
  </si>
  <si>
    <t>JASICA</t>
  </si>
  <si>
    <t>VALERIE</t>
  </si>
  <si>
    <t>B27383C0060529FV4FRA</t>
  </si>
  <si>
    <t>22/10/1965</t>
  </si>
  <si>
    <t>GRIMAULT</t>
  </si>
  <si>
    <t>THIERRY</t>
  </si>
  <si>
    <t>A29211C0060529MV4FRA</t>
  </si>
  <si>
    <t>10/12/1966</t>
  </si>
  <si>
    <t>GOURJEANDE</t>
  </si>
  <si>
    <t>STEPHANE</t>
  </si>
  <si>
    <t>A29212C0060529MV4FRA</t>
  </si>
  <si>
    <t>16/01/1982</t>
  </si>
  <si>
    <t>GEVERS</t>
  </si>
  <si>
    <t>A56133C0060529MV1FRA</t>
  </si>
  <si>
    <t>25/12/1981</t>
  </si>
  <si>
    <t>GABLIER</t>
  </si>
  <si>
    <t>A66685C0060529MV1FRA</t>
  </si>
  <si>
    <t>01/08/1968</t>
  </si>
  <si>
    <t>DUVEAU</t>
  </si>
  <si>
    <t>Emmanuel</t>
  </si>
  <si>
    <t>A29235C0060529MV4FRA</t>
  </si>
  <si>
    <t>26/12/1988</t>
  </si>
  <si>
    <t>DE VITRY</t>
  </si>
  <si>
    <t>Marthe</t>
  </si>
  <si>
    <t>C16061C0060529FS4FRA</t>
  </si>
  <si>
    <t>04/03/1971</t>
  </si>
  <si>
    <t>CSEKE</t>
  </si>
  <si>
    <t>A60496C0060529MV3FRA</t>
  </si>
  <si>
    <t>21/10/2002</t>
  </si>
  <si>
    <t>CLOISEAU</t>
  </si>
  <si>
    <t>Chloe</t>
  </si>
  <si>
    <t>C22658C0060529FS1FRA</t>
  </si>
  <si>
    <t>30/09/1966</t>
  </si>
  <si>
    <t>BYHET</t>
  </si>
  <si>
    <t>A51845C0060529MV4FRA</t>
  </si>
  <si>
    <t>06/01/1979</t>
  </si>
  <si>
    <t>BREARD</t>
  </si>
  <si>
    <t>KARL</t>
  </si>
  <si>
    <t>A29206C0060529MV1FRA</t>
  </si>
  <si>
    <t>29/08/1955</t>
  </si>
  <si>
    <t>BOURGUIGNON</t>
  </si>
  <si>
    <t>Marie Pierre</t>
  </si>
  <si>
    <t>C12128D0060529FV6FRA</t>
  </si>
  <si>
    <t>08/05/1959</t>
  </si>
  <si>
    <t>BOUHIER</t>
  </si>
  <si>
    <t>Michele</t>
  </si>
  <si>
    <t>A97802C0060529FV5FRA</t>
  </si>
  <si>
    <t>12/06/1962</t>
  </si>
  <si>
    <t>BONGIBAULT</t>
  </si>
  <si>
    <t>OLIVIER</t>
  </si>
  <si>
    <t>A29218C0060529MV5FRA</t>
  </si>
  <si>
    <t>11/05/1972</t>
  </si>
  <si>
    <t>BARBELENET</t>
  </si>
  <si>
    <t>Agnes</t>
  </si>
  <si>
    <t>C21199C0060529FV3FRA</t>
  </si>
  <si>
    <t>27/10/1982</t>
  </si>
  <si>
    <t>WATHY</t>
  </si>
  <si>
    <t>CAROLINE</t>
  </si>
  <si>
    <t>A29011C0060527FV1FRA</t>
  </si>
  <si>
    <t>21/02/2011</t>
  </si>
  <si>
    <t>VIEUX</t>
  </si>
  <si>
    <t>Valentin</t>
  </si>
  <si>
    <t>C17374C0060527MBEFRA</t>
  </si>
  <si>
    <t>16/11/1997</t>
  </si>
  <si>
    <t>VANDAME</t>
  </si>
  <si>
    <t>Manon</t>
  </si>
  <si>
    <t>C20116C0060527FS2FRA</t>
  </si>
  <si>
    <t>11/06/1991</t>
  </si>
  <si>
    <t>TURMEL</t>
  </si>
  <si>
    <t>Ronan</t>
  </si>
  <si>
    <t>C19353C0060527MS3FRA</t>
  </si>
  <si>
    <t>21/02/2016</t>
  </si>
  <si>
    <t>Noam</t>
  </si>
  <si>
    <t>C19365C0060527MMPFRA</t>
  </si>
  <si>
    <t>02/09/1975</t>
  </si>
  <si>
    <t>TRICHARD</t>
  </si>
  <si>
    <t>FABIENNE</t>
  </si>
  <si>
    <t>A63632C0060527FV2FRA</t>
  </si>
  <si>
    <t>20/08/2002</t>
  </si>
  <si>
    <t>Clarisse</t>
  </si>
  <si>
    <t>C29926L0060527FS1FRA</t>
  </si>
  <si>
    <t>17/09/1987</t>
  </si>
  <si>
    <t>TRAUTMANN</t>
  </si>
  <si>
    <t>Vincent</t>
  </si>
  <si>
    <t>C00634C0060527MS4FRA</t>
  </si>
  <si>
    <t>12/08/1983</t>
  </si>
  <si>
    <t xml:space="preserve">TOURNIERE </t>
  </si>
  <si>
    <t xml:space="preserve">Mickael </t>
  </si>
  <si>
    <t>B48925C0060527MV1FRA</t>
  </si>
  <si>
    <t>25/12/2005</t>
  </si>
  <si>
    <t>TOURNEREAU</t>
  </si>
  <si>
    <t>Marceau</t>
  </si>
  <si>
    <t>B97547C0060527MJUFRA</t>
  </si>
  <si>
    <t>03/08/2014</t>
  </si>
  <si>
    <t>TOLONI</t>
  </si>
  <si>
    <t>RAPHAEL</t>
  </si>
  <si>
    <t>C01183C0060527MPOFRA</t>
  </si>
  <si>
    <t>21/09/1974</t>
  </si>
  <si>
    <t>THOISY</t>
  </si>
  <si>
    <t>C18360C0060527MV2FRA</t>
  </si>
  <si>
    <t>19/04/2013</t>
  </si>
  <si>
    <t>C18396C0060527FPUFRA</t>
  </si>
  <si>
    <t>10/02/1980</t>
  </si>
  <si>
    <t>THEVENOT</t>
  </si>
  <si>
    <t>Denis</t>
  </si>
  <si>
    <t>B26353C0060527MV1FRA</t>
  </si>
  <si>
    <t>21/04/2012</t>
  </si>
  <si>
    <t>TERNISIEN</t>
  </si>
  <si>
    <t>AMAURY</t>
  </si>
  <si>
    <t>B81097C0060527MPUFRA</t>
  </si>
  <si>
    <t>19/10/2005</t>
  </si>
  <si>
    <t>TALHOUARN</t>
  </si>
  <si>
    <t>Mael</t>
  </si>
  <si>
    <t>B32987C0060527MJUFRA</t>
  </si>
  <si>
    <t>21/08/1990</t>
  </si>
  <si>
    <t>SZCZEPANSKI</t>
  </si>
  <si>
    <t>KEVIN</t>
  </si>
  <si>
    <t>A94043C0060527MS3FRA</t>
  </si>
  <si>
    <t>24/07/1979</t>
  </si>
  <si>
    <t>ROCHON</t>
  </si>
  <si>
    <t>B68034C0060527MV1FRA</t>
  </si>
  <si>
    <t>30/09/1967</t>
  </si>
  <si>
    <t>SILLY</t>
  </si>
  <si>
    <t>Eric</t>
  </si>
  <si>
    <t>B25303C0060527MV4FRA</t>
  </si>
  <si>
    <t>26/07/1964</t>
  </si>
  <si>
    <t>SAUSSE</t>
  </si>
  <si>
    <t>A29012C0060527MV4FRA</t>
  </si>
  <si>
    <t>04/05/1981</t>
  </si>
  <si>
    <t>SANDRA</t>
  </si>
  <si>
    <t>BESOIN</t>
  </si>
  <si>
    <t>B21695C0060527FV1FRA</t>
  </si>
  <si>
    <t>18/12/1973</t>
  </si>
  <si>
    <t>RUPP</t>
  </si>
  <si>
    <t>Nathalie</t>
  </si>
  <si>
    <t>B97940C0060527FV3FRA</t>
  </si>
  <si>
    <t>06/07/2001</t>
  </si>
  <si>
    <t>RUBY GAUTHIER</t>
  </si>
  <si>
    <t>COLIN</t>
  </si>
  <si>
    <t>A28971C0060527MS1FRA</t>
  </si>
  <si>
    <t>26/11/1970</t>
  </si>
  <si>
    <t>RUBY</t>
  </si>
  <si>
    <t>A28990C0060527MV3FRA</t>
  </si>
  <si>
    <t>27/07/2011</t>
  </si>
  <si>
    <t>ROUSNAK BRUN</t>
  </si>
  <si>
    <t>Clement</t>
  </si>
  <si>
    <t>C21539C0060527MBEFRA</t>
  </si>
  <si>
    <t>25/09/2010</t>
  </si>
  <si>
    <t>ROCHERIEUX</t>
  </si>
  <si>
    <t>MAEL</t>
  </si>
  <si>
    <t>B58237C0060527MBEFRA</t>
  </si>
  <si>
    <t>07/07/2008</t>
  </si>
  <si>
    <t>RIVES</t>
  </si>
  <si>
    <t>LORIC</t>
  </si>
  <si>
    <t>B99276C0060527MMIFRA</t>
  </si>
  <si>
    <t>28/11/1977</t>
  </si>
  <si>
    <t>GABRIEL</t>
  </si>
  <si>
    <t>B99272C0060527MV2FRA</t>
  </si>
  <si>
    <t>23/09/1988</t>
  </si>
  <si>
    <t>RIVALLAIN</t>
  </si>
  <si>
    <t>LOGAN</t>
  </si>
  <si>
    <t>B09293C0060527MS4FRA</t>
  </si>
  <si>
    <t>27/08/1985</t>
  </si>
  <si>
    <t>RIGAULT</t>
  </si>
  <si>
    <t>ELODIE</t>
  </si>
  <si>
    <t>B99537C0060527FS4FRA</t>
  </si>
  <si>
    <t>13/10/1980</t>
  </si>
  <si>
    <t>RICORDEAU</t>
  </si>
  <si>
    <t>Audrey</t>
  </si>
  <si>
    <t>B79652C0060527FV1FRA</t>
  </si>
  <si>
    <t>16/02/1981</t>
  </si>
  <si>
    <t>RICHARD DIAGORCE</t>
  </si>
  <si>
    <t>YOANN</t>
  </si>
  <si>
    <t>A28904C0060527MV1FRA</t>
  </si>
  <si>
    <t>21/09/1959</t>
  </si>
  <si>
    <t>RENE</t>
  </si>
  <si>
    <t>A28942C0060527MV5FRA</t>
  </si>
  <si>
    <t>21/06/1952</t>
  </si>
  <si>
    <t>RAMIREZ</t>
  </si>
  <si>
    <t>Francis</t>
  </si>
  <si>
    <t>B69034D0060527MV7FRA</t>
  </si>
  <si>
    <t>06/08/1975</t>
  </si>
  <si>
    <t>RAGOT</t>
  </si>
  <si>
    <t>C18483C0060527MV2FRA</t>
  </si>
  <si>
    <t>12/02/2013</t>
  </si>
  <si>
    <t>RACHMOUN</t>
  </si>
  <si>
    <t>Ines</t>
  </si>
  <si>
    <t>C16802C0060527FPUFRA</t>
  </si>
  <si>
    <t>24/01/1995</t>
  </si>
  <si>
    <t>RABAUD</t>
  </si>
  <si>
    <t>A79862C0060527FS2FRA</t>
  </si>
  <si>
    <t>30/09/2012</t>
  </si>
  <si>
    <t>PREVOST</t>
  </si>
  <si>
    <t>C16772C0060527MPUFRA</t>
  </si>
  <si>
    <t>12/01/1995</t>
  </si>
  <si>
    <t>POUSSARD</t>
  </si>
  <si>
    <t>Basile</t>
  </si>
  <si>
    <t>B83555C0060527MS2FRA</t>
  </si>
  <si>
    <t>26/03/1978</t>
  </si>
  <si>
    <t>POULLARD</t>
  </si>
  <si>
    <t>B12340C0060527MV2FRA</t>
  </si>
  <si>
    <t>20/06/2007</t>
  </si>
  <si>
    <t>Liam</t>
  </si>
  <si>
    <t>B36658C0060527MCAFRA</t>
  </si>
  <si>
    <t>03/08/1978</t>
  </si>
  <si>
    <t>POETTE</t>
  </si>
  <si>
    <t xml:space="preserve">Nicolas </t>
  </si>
  <si>
    <t>B15604C0060527MV2FRA</t>
  </si>
  <si>
    <t>14/01/1968</t>
  </si>
  <si>
    <t>PLATON</t>
  </si>
  <si>
    <t>Patricia</t>
  </si>
  <si>
    <t>B83640C0060527FV4FRA</t>
  </si>
  <si>
    <t>15/07/2012</t>
  </si>
  <si>
    <t>PIOLOT</t>
  </si>
  <si>
    <t>Hermine</t>
  </si>
  <si>
    <t>C16811C0060527FPUFRA</t>
  </si>
  <si>
    <t>19/05/2004</t>
  </si>
  <si>
    <t>PINON</t>
  </si>
  <si>
    <t>B59436C0060527MJUFRA</t>
  </si>
  <si>
    <t>01/06/1970</t>
  </si>
  <si>
    <t>PICHOT</t>
  </si>
  <si>
    <t>JEAN CHARLES</t>
  </si>
  <si>
    <t>B37121C0060527MV3FRA</t>
  </si>
  <si>
    <t>22/11/1987</t>
  </si>
  <si>
    <t>PICHARD</t>
  </si>
  <si>
    <t>Mickael</t>
  </si>
  <si>
    <t>A57271C0060527MS4FRA</t>
  </si>
  <si>
    <t>26/12/1973</t>
  </si>
  <si>
    <t>PHILIPPE</t>
  </si>
  <si>
    <t>Arnaud</t>
  </si>
  <si>
    <t>B68677C0060527MV3FRA</t>
  </si>
  <si>
    <t>24/04/1985</t>
  </si>
  <si>
    <t>PETIT PIERRE</t>
  </si>
  <si>
    <t>Yann</t>
  </si>
  <si>
    <t>B96809C0060527MS4FRA</t>
  </si>
  <si>
    <t>16/09/1990</t>
  </si>
  <si>
    <t>PEREZ</t>
  </si>
  <si>
    <t>C14280L0060527MS3FRA</t>
  </si>
  <si>
    <t>26/06/1978</t>
  </si>
  <si>
    <t>PERDOUX</t>
  </si>
  <si>
    <t>BRUNO</t>
  </si>
  <si>
    <t>A58801C0060527MV2FRA</t>
  </si>
  <si>
    <t>14/05/1985</t>
  </si>
  <si>
    <t>PENISSON</t>
  </si>
  <si>
    <t>B57058C0060527MS4FRA</t>
  </si>
  <si>
    <t>11/03/1985</t>
  </si>
  <si>
    <t>PELLE</t>
  </si>
  <si>
    <t>Florent</t>
  </si>
  <si>
    <t>C17831C0060527MS4FRA</t>
  </si>
  <si>
    <t>17/06/2014</t>
  </si>
  <si>
    <t>Maxime</t>
  </si>
  <si>
    <t>C17835C0060527MPOFRA</t>
  </si>
  <si>
    <t>25/03/2013</t>
  </si>
  <si>
    <t>PAVIOT</t>
  </si>
  <si>
    <t>Eliott</t>
  </si>
  <si>
    <t>B80032C0060527MPUFRA</t>
  </si>
  <si>
    <t>17/03/2015</t>
  </si>
  <si>
    <t>C01635C0060527FPOFRA</t>
  </si>
  <si>
    <t>12/05/1986</t>
  </si>
  <si>
    <t>B97843C0060527FS4FRA</t>
  </si>
  <si>
    <t>09/02/1971</t>
  </si>
  <si>
    <t>PATTE SUCHETET</t>
  </si>
  <si>
    <t>B06645C0060527MV3FRA</t>
  </si>
  <si>
    <t>17/05/1971</t>
  </si>
  <si>
    <t>CHRISTINE</t>
  </si>
  <si>
    <t>B08912C0060527FV3FRA</t>
  </si>
  <si>
    <t>28/10/2016</t>
  </si>
  <si>
    <t>PARMENTIER</t>
  </si>
  <si>
    <t>Elise</t>
  </si>
  <si>
    <t>C22231C0060527FMPFRA</t>
  </si>
  <si>
    <t>11/10/1988</t>
  </si>
  <si>
    <t>NORMAND</t>
  </si>
  <si>
    <t>A74320C0060527MS4FRA</t>
  </si>
  <si>
    <t>24/01/1977</t>
  </si>
  <si>
    <t>NIERDING</t>
  </si>
  <si>
    <t>Jeoffrey</t>
  </si>
  <si>
    <t>B17173C0060527MV2FRA</t>
  </si>
  <si>
    <t>14/04/2006</t>
  </si>
  <si>
    <t>NEVEU</t>
  </si>
  <si>
    <t>Remi</t>
  </si>
  <si>
    <t>B78580C0060527MCAFRA</t>
  </si>
  <si>
    <t>03/09/1978</t>
  </si>
  <si>
    <t>MORISE</t>
  </si>
  <si>
    <t>Cesar</t>
  </si>
  <si>
    <t>A44913C0060527MV2FRA</t>
  </si>
  <si>
    <t>07/06/2011</t>
  </si>
  <si>
    <t>Louane</t>
  </si>
  <si>
    <t>B58379C0060527FBEFRA</t>
  </si>
  <si>
    <t>09/10/1980</t>
  </si>
  <si>
    <t>Antony</t>
  </si>
  <si>
    <t>C16178C0060527MV1FRA</t>
  </si>
  <si>
    <t>26/09/1995</t>
  </si>
  <si>
    <t>Simon</t>
  </si>
  <si>
    <t>C18639C0060527MS2FRA</t>
  </si>
  <si>
    <t>08/10/1995</t>
  </si>
  <si>
    <t>MORCILLO</t>
  </si>
  <si>
    <t>Marine</t>
  </si>
  <si>
    <t>C18357C0060527FS2FRA</t>
  </si>
  <si>
    <t>26/05/1970</t>
  </si>
  <si>
    <t>MORCHOISNE</t>
  </si>
  <si>
    <t>EDOUARD</t>
  </si>
  <si>
    <t>A28948C0060527MV3FRA</t>
  </si>
  <si>
    <t>20/09/2005</t>
  </si>
  <si>
    <t>MOINE  BOUKHEDIMI</t>
  </si>
  <si>
    <t>Juliette</t>
  </si>
  <si>
    <t>B61386C0060527FJUFRA</t>
  </si>
  <si>
    <t>27/07/1971</t>
  </si>
  <si>
    <t>MICHEL</t>
  </si>
  <si>
    <t>David</t>
  </si>
  <si>
    <t>B99460C0060527MV3FRA</t>
  </si>
  <si>
    <t>15/09/1973</t>
  </si>
  <si>
    <t>MEUTELET</t>
  </si>
  <si>
    <t>LAURENT</t>
  </si>
  <si>
    <t>A28940D0060527MV3FRA</t>
  </si>
  <si>
    <t>10/10/2010</t>
  </si>
  <si>
    <t>MELLET</t>
  </si>
  <si>
    <t>ALICE</t>
  </si>
  <si>
    <t>C00074C0060527FBEFRA</t>
  </si>
  <si>
    <t>24/03/1962</t>
  </si>
  <si>
    <t>MAXIN</t>
  </si>
  <si>
    <t>HAROLD</t>
  </si>
  <si>
    <t>A28932C0060527MV5FRA</t>
  </si>
  <si>
    <t>20/05/1973</t>
  </si>
  <si>
    <t>MASSA</t>
  </si>
  <si>
    <t>Alexandre</t>
  </si>
  <si>
    <t>B09278C0060527MV3FRA</t>
  </si>
  <si>
    <t>13/08/2014</t>
  </si>
  <si>
    <t>MARTINEZ</t>
  </si>
  <si>
    <t>Emy</t>
  </si>
  <si>
    <t>C17700C0060527FPOFRA</t>
  </si>
  <si>
    <t>15/03/1994</t>
  </si>
  <si>
    <t>MARTIN</t>
  </si>
  <si>
    <t>Charlotte</t>
  </si>
  <si>
    <t>B99425C0060527FS2FRA</t>
  </si>
  <si>
    <t>30/12/2010</t>
  </si>
  <si>
    <t>LOPES LE QUEREC</t>
  </si>
  <si>
    <t>Adam</t>
  </si>
  <si>
    <t>C22710C0060527MBEFRA</t>
  </si>
  <si>
    <t>04/05/2007</t>
  </si>
  <si>
    <t>LIMPALAER</t>
  </si>
  <si>
    <t>C16864C0060527MCAFRA</t>
  </si>
  <si>
    <t>25/09/2014</t>
  </si>
  <si>
    <t>C18379C0060527MPOFRA</t>
  </si>
  <si>
    <t>31/12/2012</t>
  </si>
  <si>
    <t>LEVALLOIS</t>
  </si>
  <si>
    <t>BAPTISTE</t>
  </si>
  <si>
    <t>C00286C0060527MPUFRA</t>
  </si>
  <si>
    <t>26/03/2011</t>
  </si>
  <si>
    <t>LESOUDIER</t>
  </si>
  <si>
    <t>Eloise</t>
  </si>
  <si>
    <t>C17053C0060527MBEFRA</t>
  </si>
  <si>
    <t>05/07/2012</t>
  </si>
  <si>
    <t>LEROY</t>
  </si>
  <si>
    <t>B78786C0060527MPUFRA</t>
  </si>
  <si>
    <t>12/01/1985</t>
  </si>
  <si>
    <t>Noeline</t>
  </si>
  <si>
    <t>C19037C0060527FS4FRA</t>
  </si>
  <si>
    <t>06/04/1980</t>
  </si>
  <si>
    <t>LEROUX</t>
  </si>
  <si>
    <t>Cyril</t>
  </si>
  <si>
    <t>A42751C0060527MV1FRA</t>
  </si>
  <si>
    <t>22/02/2017</t>
  </si>
  <si>
    <t>LERAT</t>
  </si>
  <si>
    <t>Amaury</t>
  </si>
  <si>
    <t>C19306C0060527MMPFRA</t>
  </si>
  <si>
    <t>02/04/1988</t>
  </si>
  <si>
    <t>LEMOULT</t>
  </si>
  <si>
    <t>Guillaume</t>
  </si>
  <si>
    <t>C17104C0060527MS4FRA</t>
  </si>
  <si>
    <t>23/08/2014</t>
  </si>
  <si>
    <t>C17109C0060527FPOFRA</t>
  </si>
  <si>
    <t>22/12/2002</t>
  </si>
  <si>
    <t>B32913C0060527MS1FRA</t>
  </si>
  <si>
    <t>23/08/1970</t>
  </si>
  <si>
    <t>Samuel</t>
  </si>
  <si>
    <t>B73614C0060527MV3FRA</t>
  </si>
  <si>
    <t>04/01/2007</t>
  </si>
  <si>
    <t>Victoire</t>
  </si>
  <si>
    <t>B59550C0060527FCAFRA</t>
  </si>
  <si>
    <t>13/01/1983</t>
  </si>
  <si>
    <t>B96591C0060527MV1FRA</t>
  </si>
  <si>
    <t>30/06/1993</t>
  </si>
  <si>
    <t>LECUISINIER</t>
  </si>
  <si>
    <t>Pierre Henri</t>
  </si>
  <si>
    <t>B03905C0060527MS3FRA</t>
  </si>
  <si>
    <t>14/02/1981</t>
  </si>
  <si>
    <t>LE RAT</t>
  </si>
  <si>
    <t>CEDRIC</t>
  </si>
  <si>
    <t>B59578C0060527MV1FRA</t>
  </si>
  <si>
    <t>30/06/1987</t>
  </si>
  <si>
    <t>LE MEUR</t>
  </si>
  <si>
    <t>JEREMY</t>
  </si>
  <si>
    <t>A53654C0060527MS4FRA</t>
  </si>
  <si>
    <t>12/05/1984</t>
  </si>
  <si>
    <t>LE GARSMEUR</t>
  </si>
  <si>
    <t xml:space="preserve">Rudy </t>
  </si>
  <si>
    <t>A41567C0060527MS4FRA</t>
  </si>
  <si>
    <t>14/02/1983</t>
  </si>
  <si>
    <t>Justine</t>
  </si>
  <si>
    <t>A45392L0060527FV1FRA</t>
  </si>
  <si>
    <t>30/11/2012</t>
  </si>
  <si>
    <t>ANSELME</t>
  </si>
  <si>
    <t>B60277C0060527MPUFRA</t>
  </si>
  <si>
    <t>07/04/2010</t>
  </si>
  <si>
    <t>Cassandre</t>
  </si>
  <si>
    <t>B71042C0060527FBEFRA</t>
  </si>
  <si>
    <t>03/02/2016</t>
  </si>
  <si>
    <t>EZECHIEL</t>
  </si>
  <si>
    <t>C02480C0060527MMPFRA</t>
  </si>
  <si>
    <t>12/06/1990</t>
  </si>
  <si>
    <t>LE GALL</t>
  </si>
  <si>
    <t>B34077C0060527MS3FRA</t>
  </si>
  <si>
    <t>30/04/1994</t>
  </si>
  <si>
    <t>LE FORT</t>
  </si>
  <si>
    <t>Marion</t>
  </si>
  <si>
    <t>C11887C0060527FS2FRA</t>
  </si>
  <si>
    <t>07/02/1969</t>
  </si>
  <si>
    <t>LASSALLE</t>
  </si>
  <si>
    <t>A28910L0060527FV3FRA</t>
  </si>
  <si>
    <t>13/02/2012</t>
  </si>
  <si>
    <t>LARDEAU</t>
  </si>
  <si>
    <t>Augustine</t>
  </si>
  <si>
    <t>C19678C0060527FPUFRA</t>
  </si>
  <si>
    <t>06/06/1991</t>
  </si>
  <si>
    <t>LAMBERT</t>
  </si>
  <si>
    <t>ELISE</t>
  </si>
  <si>
    <t>C05331L0060527FS3FRA</t>
  </si>
  <si>
    <t>30/11/2005</t>
  </si>
  <si>
    <t>KYVEL</t>
  </si>
  <si>
    <t>A28878C0060527MJUFRA</t>
  </si>
  <si>
    <t>28/06/2004</t>
  </si>
  <si>
    <t>ANTOINE</t>
  </si>
  <si>
    <t>A28879C0060527MJUFRA</t>
  </si>
  <si>
    <t>23/08/2013</t>
  </si>
  <si>
    <t>KROUPIN</t>
  </si>
  <si>
    <t>DAVID</t>
  </si>
  <si>
    <t>C16941C0060527MPUFRA</t>
  </si>
  <si>
    <t>15/02/1979</t>
  </si>
  <si>
    <t>KRATZ</t>
  </si>
  <si>
    <t>Laurence</t>
  </si>
  <si>
    <t>C08951C0060527FV1FRA</t>
  </si>
  <si>
    <t>13/04/2008</t>
  </si>
  <si>
    <t>KARBAL</t>
  </si>
  <si>
    <t>Rhita</t>
  </si>
  <si>
    <t>C03191C0060527FMIFRA</t>
  </si>
  <si>
    <t>03/01/1984</t>
  </si>
  <si>
    <t>JOLY</t>
  </si>
  <si>
    <t>C17373C0060527MS4FRA</t>
  </si>
  <si>
    <t>07/08/2008</t>
  </si>
  <si>
    <t>JOLICOEUR</t>
  </si>
  <si>
    <t>Emma</t>
  </si>
  <si>
    <t>B62652C0060527FMIFRA</t>
  </si>
  <si>
    <t>17/10/2011</t>
  </si>
  <si>
    <t>C16863C0060527FBEFRA</t>
  </si>
  <si>
    <t>30/12/1976</t>
  </si>
  <si>
    <t>MATTHIEU</t>
  </si>
  <si>
    <t>A28905D0060527MV2FRA</t>
  </si>
  <si>
    <t>26/07/1968</t>
  </si>
  <si>
    <t>JANVIER</t>
  </si>
  <si>
    <t>C24088C0060527MV4FRA</t>
  </si>
  <si>
    <t>23/02/1975</t>
  </si>
  <si>
    <t>JANNIERE</t>
  </si>
  <si>
    <t>Anthony</t>
  </si>
  <si>
    <t>C16860C0060527MV2FRA</t>
  </si>
  <si>
    <t>03/08/1993</t>
  </si>
  <si>
    <t>JAMONEAU</t>
  </si>
  <si>
    <t>Tony</t>
  </si>
  <si>
    <t>B98145C0060527MS3FRA</t>
  </si>
  <si>
    <t>29/07/2008</t>
  </si>
  <si>
    <t>HUET ROQUAIS</t>
  </si>
  <si>
    <t>Tom</t>
  </si>
  <si>
    <t>C21183C0060527MMIFRA</t>
  </si>
  <si>
    <t>17/02/1984</t>
  </si>
  <si>
    <t>HIVET</t>
  </si>
  <si>
    <t>A95431L0060527FS4FRA</t>
  </si>
  <si>
    <t>26/04/1971</t>
  </si>
  <si>
    <t>Gilles</t>
  </si>
  <si>
    <t>A95430L0060527MV3FRA</t>
  </si>
  <si>
    <t>03/08/2017</t>
  </si>
  <si>
    <t>C17134C0060527FMPFRA</t>
  </si>
  <si>
    <t>29/01/1986</t>
  </si>
  <si>
    <t>HEURTAULT</t>
  </si>
  <si>
    <t>Aurelien</t>
  </si>
  <si>
    <t>A43129C0060527MS4FRA</t>
  </si>
  <si>
    <t>08/10/1974</t>
  </si>
  <si>
    <t>HERVIEU</t>
  </si>
  <si>
    <t>Jean Marie</t>
  </si>
  <si>
    <t>B80587C0060527MV2FRA</t>
  </si>
  <si>
    <t>05/05/2006</t>
  </si>
  <si>
    <t>Eliot</t>
  </si>
  <si>
    <t>B10786C0060527MCAFRA</t>
  </si>
  <si>
    <t>23/10/2012</t>
  </si>
  <si>
    <t>HAMEL</t>
  </si>
  <si>
    <t>Maely</t>
  </si>
  <si>
    <t>C17203C0060527FPUFRA</t>
  </si>
  <si>
    <t>03/01/2001</t>
  </si>
  <si>
    <t>GUILLAUME</t>
  </si>
  <si>
    <t>Quentin</t>
  </si>
  <si>
    <t>B05894C0060527MS1FRA</t>
  </si>
  <si>
    <t>06/08/1993</t>
  </si>
  <si>
    <t>GUERNET</t>
  </si>
  <si>
    <t>Anais</t>
  </si>
  <si>
    <t>B25487C0060527FS3FRA</t>
  </si>
  <si>
    <t>06/09/1998</t>
  </si>
  <si>
    <t>GUERIN</t>
  </si>
  <si>
    <t>Cloe</t>
  </si>
  <si>
    <t>C19753L0060527FS2FRA</t>
  </si>
  <si>
    <t>24/08/1999</t>
  </si>
  <si>
    <t>GUEGAN</t>
  </si>
  <si>
    <t>Camille</t>
  </si>
  <si>
    <t>B59246C0060527FS1FRA</t>
  </si>
  <si>
    <t>24/04/2004</t>
  </si>
  <si>
    <t>GRISSAULT</t>
  </si>
  <si>
    <t>A29007C0060527MJUFRA</t>
  </si>
  <si>
    <t>08/10/2013</t>
  </si>
  <si>
    <t>Nolan</t>
  </si>
  <si>
    <t>C18112C0060527MPUFRA</t>
  </si>
  <si>
    <t>09/05/1971</t>
  </si>
  <si>
    <t>GRIMALDI</t>
  </si>
  <si>
    <t>A28995C0060527MV3FRA</t>
  </si>
  <si>
    <t>07/08/1993</t>
  </si>
  <si>
    <t>GOUAR</t>
  </si>
  <si>
    <t>MAXENCE</t>
  </si>
  <si>
    <t>A28986C0060527MS3FRA</t>
  </si>
  <si>
    <t>02/04/2006</t>
  </si>
  <si>
    <t>GERIN</t>
  </si>
  <si>
    <t>Elea</t>
  </si>
  <si>
    <t>C16662C0060527FCAFRA</t>
  </si>
  <si>
    <t>09/02/2007</t>
  </si>
  <si>
    <t xml:space="preserve">GAUDRON </t>
  </si>
  <si>
    <t>Albane</t>
  </si>
  <si>
    <t>B09876C0060527FCAFRA</t>
  </si>
  <si>
    <t>24/05/2007</t>
  </si>
  <si>
    <t>GAUDE</t>
  </si>
  <si>
    <t>Anna</t>
  </si>
  <si>
    <t>A94819C0060527FCAFRA</t>
  </si>
  <si>
    <t>20/07/2008</t>
  </si>
  <si>
    <t>Louison</t>
  </si>
  <si>
    <t>A94816C0060527FMIFRA</t>
  </si>
  <si>
    <t>15/12/2012</t>
  </si>
  <si>
    <t>Bertin</t>
  </si>
  <si>
    <t>B77018C0060527MPUFRA</t>
  </si>
  <si>
    <t>04/11/1995</t>
  </si>
  <si>
    <t>GASSELIN</t>
  </si>
  <si>
    <t>Marjorie</t>
  </si>
  <si>
    <t>C09967C0060527FS2FRA</t>
  </si>
  <si>
    <t>29/06/1995</t>
  </si>
  <si>
    <t>GANDIOL</t>
  </si>
  <si>
    <t>JOACHIM</t>
  </si>
  <si>
    <t>A28493C0060527MS2FRA</t>
  </si>
  <si>
    <t>10/12/1975</t>
  </si>
  <si>
    <t>GALLOPIN</t>
  </si>
  <si>
    <t>A28933C0060527MV2FRA</t>
  </si>
  <si>
    <t>13/04/1966</t>
  </si>
  <si>
    <t>GABIN</t>
  </si>
  <si>
    <t>CATHERINE</t>
  </si>
  <si>
    <t>A29024C0060527FV4FRA</t>
  </si>
  <si>
    <t>03/04/2012</t>
  </si>
  <si>
    <t>FROMAGEOT</t>
  </si>
  <si>
    <t>Leni</t>
  </si>
  <si>
    <t>B99393C0060527MPUFRA</t>
  </si>
  <si>
    <t>14/11/1981</t>
  </si>
  <si>
    <t>FOUSSEREAU</t>
  </si>
  <si>
    <t>Jonathan</t>
  </si>
  <si>
    <t>B61016C0060527MV1FRA</t>
  </si>
  <si>
    <t>24/12/1989</t>
  </si>
  <si>
    <t>FERREIRA</t>
  </si>
  <si>
    <t>Paul</t>
  </si>
  <si>
    <t>C16833L0060527MS3FRA</t>
  </si>
  <si>
    <t>30/07/1989</t>
  </si>
  <si>
    <t>FAYNOT</t>
  </si>
  <si>
    <t>B96902C0060527MS3FRA</t>
  </si>
  <si>
    <t>28/09/1964</t>
  </si>
  <si>
    <t>FAUVEL</t>
  </si>
  <si>
    <t>A28902C0060527MV4FRA</t>
  </si>
  <si>
    <t>23/01/1969</t>
  </si>
  <si>
    <t>LISA</t>
  </si>
  <si>
    <t>A93594C0060527FV3GBR</t>
  </si>
  <si>
    <t>26/04/2007</t>
  </si>
  <si>
    <t>FATOUX</t>
  </si>
  <si>
    <t>B60558C0060527FCAFRA</t>
  </si>
  <si>
    <t>06/04/1970</t>
  </si>
  <si>
    <t xml:space="preserve">ENGELHARD </t>
  </si>
  <si>
    <t xml:space="preserve">Catherine </t>
  </si>
  <si>
    <t>B60235C0060527FV3FRA</t>
  </si>
  <si>
    <t>03/05/2008</t>
  </si>
  <si>
    <t>DUPUIS</t>
  </si>
  <si>
    <t>B91623C0060527MMIFRA</t>
  </si>
  <si>
    <t>12/05/1976</t>
  </si>
  <si>
    <t>B65144C0060527FV2FRA</t>
  </si>
  <si>
    <t>24/04/2005</t>
  </si>
  <si>
    <t>Lou</t>
  </si>
  <si>
    <t>B61253C0060527FJUFRA</t>
  </si>
  <si>
    <t>26/07/1988</t>
  </si>
  <si>
    <t>DREUX</t>
  </si>
  <si>
    <t>Kevin</t>
  </si>
  <si>
    <t>B99737L0060527MS4FRA</t>
  </si>
  <si>
    <t>04/05/1964</t>
  </si>
  <si>
    <t>DOUSSET</t>
  </si>
  <si>
    <t>Damien</t>
  </si>
  <si>
    <t>A42518L0060527MV4FRA</t>
  </si>
  <si>
    <t>25/05/2011</t>
  </si>
  <si>
    <t>DORANGE</t>
  </si>
  <si>
    <t>PIERRE</t>
  </si>
  <si>
    <t>B62148C0060527MBEFRA</t>
  </si>
  <si>
    <t>12/10/2015</t>
  </si>
  <si>
    <t>DESVIGNE</t>
  </si>
  <si>
    <t>C16821C0060527FPOFRA</t>
  </si>
  <si>
    <t>03/12/1973</t>
  </si>
  <si>
    <t>DESNOTS</t>
  </si>
  <si>
    <t>Stephanie</t>
  </si>
  <si>
    <t>A57137L0060527FV3FRA</t>
  </si>
  <si>
    <t>15/06/2001</t>
  </si>
  <si>
    <t>DEREEPER</t>
  </si>
  <si>
    <t>Garance</t>
  </si>
  <si>
    <t>C17052C0060527FS1FRA</t>
  </si>
  <si>
    <t>15/05/1992</t>
  </si>
  <si>
    <t>DENIS</t>
  </si>
  <si>
    <t>Romain</t>
  </si>
  <si>
    <t>C16753C0060527MS3FRA</t>
  </si>
  <si>
    <t>05/06/2010</t>
  </si>
  <si>
    <t>DELRIEUX</t>
  </si>
  <si>
    <t>Tristan</t>
  </si>
  <si>
    <t>C03721C0060527MBEFRA</t>
  </si>
  <si>
    <t>29/04/1979</t>
  </si>
  <si>
    <t>Benoit</t>
  </si>
  <si>
    <t>C01537L0060527MV1FRA</t>
  </si>
  <si>
    <t>21/10/2008</t>
  </si>
  <si>
    <t>C03775C0060527FMIFRA</t>
  </si>
  <si>
    <t>27/05/1978</t>
  </si>
  <si>
    <t>DELPORTE</t>
  </si>
  <si>
    <t>MARIE</t>
  </si>
  <si>
    <t>A28897L0060527FV2FRA</t>
  </si>
  <si>
    <t>30/04/1973</t>
  </si>
  <si>
    <t>DELILE</t>
  </si>
  <si>
    <t>A61944C0060527FV3FRA</t>
  </si>
  <si>
    <t>01/01/1966</t>
  </si>
  <si>
    <t>DEHMOUCHE</t>
  </si>
  <si>
    <t>Mahmoud</t>
  </si>
  <si>
    <t>C00134C0060527MV4FRA</t>
  </si>
  <si>
    <t>09/11/1977</t>
  </si>
  <si>
    <t>DEBROISE</t>
  </si>
  <si>
    <t>B78812C0060527MV2FRA</t>
  </si>
  <si>
    <t>16/04/1981</t>
  </si>
  <si>
    <t>DE FLEURIAN</t>
  </si>
  <si>
    <t>B08737C0060527MV1FRA</t>
  </si>
  <si>
    <t>02/05/2016</t>
  </si>
  <si>
    <t>DARRAS</t>
  </si>
  <si>
    <t>Come</t>
  </si>
  <si>
    <t>B98802C0060527MMPFRA</t>
  </si>
  <si>
    <t>Faustine</t>
  </si>
  <si>
    <t>B82377C0060527FBEFRA</t>
  </si>
  <si>
    <t>11/07/1980</t>
  </si>
  <si>
    <t>B27492C0060527MV1FRA</t>
  </si>
  <si>
    <t>04/02/1971</t>
  </si>
  <si>
    <t>DADONE</t>
  </si>
  <si>
    <t>A90857C0060527FV3FRA</t>
  </si>
  <si>
    <t>12/03/1997</t>
  </si>
  <si>
    <t>CROISE</t>
  </si>
  <si>
    <t>Coline</t>
  </si>
  <si>
    <t>C17775L0060527FS2FRA</t>
  </si>
  <si>
    <t>20/02/1973</t>
  </si>
  <si>
    <t>COZIAN</t>
  </si>
  <si>
    <t>MIKAEL</t>
  </si>
  <si>
    <t>C03686C0060527MV3FRA</t>
  </si>
  <si>
    <t>19/11/2009</t>
  </si>
  <si>
    <t>COUTAU</t>
  </si>
  <si>
    <t>Clemence</t>
  </si>
  <si>
    <t>B58674C0060527FMIFRA</t>
  </si>
  <si>
    <t>28/04/2012</t>
  </si>
  <si>
    <t>Leo Paul</t>
  </si>
  <si>
    <t>B98160C0060527MPUFRA</t>
  </si>
  <si>
    <t>30/06/1979</t>
  </si>
  <si>
    <t>Xavier</t>
  </si>
  <si>
    <t>A43645C0060527MV1FRA</t>
  </si>
  <si>
    <t>31/12/1995</t>
  </si>
  <si>
    <t>Jason</t>
  </si>
  <si>
    <t>B83906C0060527MS2FRA</t>
  </si>
  <si>
    <t>10/08/1952</t>
  </si>
  <si>
    <t>COLAS</t>
  </si>
  <si>
    <t>DOMINIQUE</t>
  </si>
  <si>
    <t>A28920C0060527MV7FRA</t>
  </si>
  <si>
    <t>06/08/1989</t>
  </si>
  <si>
    <t>COAT</t>
  </si>
  <si>
    <t>C19953L0060527FS3FRA</t>
  </si>
  <si>
    <t>29/10/1999</t>
  </si>
  <si>
    <t>CHERON</t>
  </si>
  <si>
    <t>C17927C0060527FS1FRA</t>
  </si>
  <si>
    <t>28/11/1972</t>
  </si>
  <si>
    <t>CHASSAING</t>
  </si>
  <si>
    <t>HEATHER</t>
  </si>
  <si>
    <t>A28886L0060527FV3GBR</t>
  </si>
  <si>
    <t>19/03/1977</t>
  </si>
  <si>
    <t>CHANCEL</t>
  </si>
  <si>
    <t>Alexandra</t>
  </si>
  <si>
    <t>B58556C0060527FV2FRA</t>
  </si>
  <si>
    <t>29/06/1986</t>
  </si>
  <si>
    <t>CHAMIEH</t>
  </si>
  <si>
    <t>C25793L0060527MS4FRA</t>
  </si>
  <si>
    <t>02/06/1971</t>
  </si>
  <si>
    <t>CHABOT</t>
  </si>
  <si>
    <t>Valerie</t>
  </si>
  <si>
    <t>A63354D0060527FV3FRA</t>
  </si>
  <si>
    <t>18/08/1971</t>
  </si>
  <si>
    <t>CERRILLO</t>
  </si>
  <si>
    <t>A28872C0060527MV3FRA</t>
  </si>
  <si>
    <t>24/12/1979</t>
  </si>
  <si>
    <t>CANU</t>
  </si>
  <si>
    <t>Elodie</t>
  </si>
  <si>
    <t>B33965C0060527FV1FRA</t>
  </si>
  <si>
    <t>28/05/2011</t>
  </si>
  <si>
    <t>CALANGE</t>
  </si>
  <si>
    <t>C06761C0060527MBEFRA</t>
  </si>
  <si>
    <t>23/02/1998</t>
  </si>
  <si>
    <t>BRZEZINSKI</t>
  </si>
  <si>
    <t>Elie</t>
  </si>
  <si>
    <t>B99668C0060527MS2FRA</t>
  </si>
  <si>
    <t>28/05/1973</t>
  </si>
  <si>
    <t>BRETON</t>
  </si>
  <si>
    <t>Mederic</t>
  </si>
  <si>
    <t>B69193C0060527MV3FRA</t>
  </si>
  <si>
    <t>22/07/1968</t>
  </si>
  <si>
    <t>BOYER</t>
  </si>
  <si>
    <t>A77242C0060527MV4FRA</t>
  </si>
  <si>
    <t>28/12/1975</t>
  </si>
  <si>
    <t>BOURDET</t>
  </si>
  <si>
    <t>A60752C0060527MV2FRA</t>
  </si>
  <si>
    <t>31/01/2011</t>
  </si>
  <si>
    <t>Azilis</t>
  </si>
  <si>
    <t>B59584C0060527FBEFRA</t>
  </si>
  <si>
    <t>23/02/2013</t>
  </si>
  <si>
    <t>Teliau</t>
  </si>
  <si>
    <t>B80773C0060527MPUFRA</t>
  </si>
  <si>
    <t>28/01/1996</t>
  </si>
  <si>
    <t>BOURDEAU</t>
  </si>
  <si>
    <t>C19631L0060527FS2FRA</t>
  </si>
  <si>
    <t>06/01/1990</t>
  </si>
  <si>
    <t>BOUILLY</t>
  </si>
  <si>
    <t>B06336C0060527MS3FRA</t>
  </si>
  <si>
    <t>06/05/2005</t>
  </si>
  <si>
    <t>BOUGOT</t>
  </si>
  <si>
    <t>Dorian</t>
  </si>
  <si>
    <t>B34140C0060527MJUFRA</t>
  </si>
  <si>
    <t>30/10/1968</t>
  </si>
  <si>
    <t>C21428C0060527MV4FRA</t>
  </si>
  <si>
    <t>04/11/1986</t>
  </si>
  <si>
    <t>BINOIST</t>
  </si>
  <si>
    <t>B50037C0060527MS4FRA</t>
  </si>
  <si>
    <t>09/02/2012</t>
  </si>
  <si>
    <t>BIGOT</t>
  </si>
  <si>
    <t>Hippolyte</t>
  </si>
  <si>
    <t>C13963C0060527MPUFRA</t>
  </si>
  <si>
    <t>Joseph</t>
  </si>
  <si>
    <t>C16955C0060527MPUFRA</t>
  </si>
  <si>
    <t>25/08/2006</t>
  </si>
  <si>
    <t>BIECHER</t>
  </si>
  <si>
    <t>VINCENT</t>
  </si>
  <si>
    <t>C19432C0060527MCAFRA</t>
  </si>
  <si>
    <t>26/05/2005</t>
  </si>
  <si>
    <t>BENOIT</t>
  </si>
  <si>
    <t>Evan</t>
  </si>
  <si>
    <t>B60499C0060527MJUFRA</t>
  </si>
  <si>
    <t>09/11/1984</t>
  </si>
  <si>
    <t>BEAUCOUSIN</t>
  </si>
  <si>
    <t>B05019C0060527MS4FRA</t>
  </si>
  <si>
    <t>17/09/1989</t>
  </si>
  <si>
    <t>BARRE</t>
  </si>
  <si>
    <t>B34935C0060527FS3FRA</t>
  </si>
  <si>
    <t>23/05/2009</t>
  </si>
  <si>
    <t>BARCHOUNE</t>
  </si>
  <si>
    <t>Sofiane</t>
  </si>
  <si>
    <t>B81456C0060527MMIFRA</t>
  </si>
  <si>
    <t>08/03/2011</t>
  </si>
  <si>
    <t>BAILLEUX</t>
  </si>
  <si>
    <t>Leon</t>
  </si>
  <si>
    <t>B61887C0060527MBEFRA</t>
  </si>
  <si>
    <t>29/05/1976</t>
  </si>
  <si>
    <t>Annette</t>
  </si>
  <si>
    <t>B90438D0060527FV2FRA</t>
  </si>
  <si>
    <t>06/11/2006</t>
  </si>
  <si>
    <t>Jean</t>
  </si>
  <si>
    <t>B34057D0060527MCAFRA</t>
  </si>
  <si>
    <t>26/05/1964</t>
  </si>
  <si>
    <t>BACHELIER</t>
  </si>
  <si>
    <t>JEAN YVES</t>
  </si>
  <si>
    <t>A28891L0060527MV4FRA</t>
  </si>
  <si>
    <t>08/06/1993</t>
  </si>
  <si>
    <t>BACHELET</t>
  </si>
  <si>
    <t>B37065C0060527MS3FRA</t>
  </si>
  <si>
    <t>02/01/1978</t>
  </si>
  <si>
    <t>AUVRAY</t>
  </si>
  <si>
    <t>B26703C0060527MV2FRA</t>
  </si>
  <si>
    <t>22/09/1982</t>
  </si>
  <si>
    <t>LUDIVINE</t>
  </si>
  <si>
    <t>B43519C0060527FV1FRA</t>
  </si>
  <si>
    <t>31/05/2010</t>
  </si>
  <si>
    <t>Lilou</t>
  </si>
  <si>
    <t>B58011C0060527FBEFRA</t>
  </si>
  <si>
    <t>16/12/1985</t>
  </si>
  <si>
    <t>ALANORE</t>
  </si>
  <si>
    <t>A28870C0060527MS4FRA</t>
  </si>
  <si>
    <t>03/01/2011</t>
  </si>
  <si>
    <t>ABASSI ROUAULT</t>
  </si>
  <si>
    <t>Laoza</t>
  </si>
  <si>
    <t>C16807C0060527FBEFRA</t>
  </si>
  <si>
    <t>15/04/1967</t>
  </si>
  <si>
    <t>ABASSI</t>
  </si>
  <si>
    <t>Abderrazak</t>
  </si>
  <si>
    <t>C19197L0060527MV4FRA</t>
  </si>
  <si>
    <t>02/11/1975</t>
  </si>
  <si>
    <t>SAUDRAIS</t>
  </si>
  <si>
    <t>A86361C0061816MV2FRA</t>
  </si>
  <si>
    <t>22/06/1980</t>
  </si>
  <si>
    <t>RETAUD</t>
  </si>
  <si>
    <t>A86418C0061816MV1FRA</t>
  </si>
  <si>
    <t>23/01/1968</t>
  </si>
  <si>
    <t>DE RUFFRAY</t>
  </si>
  <si>
    <t>A86450C0061816MV4FRA</t>
  </si>
  <si>
    <t>27/06/2012</t>
  </si>
  <si>
    <t>VUILLEMOT</t>
  </si>
  <si>
    <t>B83442C0060519MPUFRA</t>
  </si>
  <si>
    <t>08/12/1981</t>
  </si>
  <si>
    <t>TISSANDIER</t>
  </si>
  <si>
    <t>Heloise</t>
  </si>
  <si>
    <t>C14833L0060519FV1FRA</t>
  </si>
  <si>
    <t>05/05/2012</t>
  </si>
  <si>
    <t xml:space="preserve">TIRLOIT </t>
  </si>
  <si>
    <t xml:space="preserve">Raphael </t>
  </si>
  <si>
    <t>B68978C0060519MPUFRA</t>
  </si>
  <si>
    <t>03/07/1984</t>
  </si>
  <si>
    <t>TIRLOIT</t>
  </si>
  <si>
    <t>A80930C0060519MS4FRA</t>
  </si>
  <si>
    <t>04/02/2012</t>
  </si>
  <si>
    <t>TARANNE</t>
  </si>
  <si>
    <t>ACHILLE</t>
  </si>
  <si>
    <t>C17601C0060519MPUFRA</t>
  </si>
  <si>
    <t>04/12/1975</t>
  </si>
  <si>
    <t>SAUVANNET</t>
  </si>
  <si>
    <t>Aurore</t>
  </si>
  <si>
    <t>A75885C0060519FV2FRA</t>
  </si>
  <si>
    <t>29/06/1972</t>
  </si>
  <si>
    <t>A97016L0060519MV3FRA</t>
  </si>
  <si>
    <t>14/06/2011</t>
  </si>
  <si>
    <t>Lea</t>
  </si>
  <si>
    <t>A97017L0060519FBEFRA</t>
  </si>
  <si>
    <t>12/12/2007</t>
  </si>
  <si>
    <t>Blandine</t>
  </si>
  <si>
    <t>A79228C0060519FCAFRA</t>
  </si>
  <si>
    <t>18/02/2009</t>
  </si>
  <si>
    <t>Tim</t>
  </si>
  <si>
    <t>A79227C0060519MMIFRA</t>
  </si>
  <si>
    <t>13/03/1986</t>
  </si>
  <si>
    <t>RUFFINO</t>
  </si>
  <si>
    <t>CECILE</t>
  </si>
  <si>
    <t>C27610L0060519FS4FRA</t>
  </si>
  <si>
    <t>12/10/1982</t>
  </si>
  <si>
    <t>ROZETTE</t>
  </si>
  <si>
    <t>B54487C0060519MV1FRA</t>
  </si>
  <si>
    <t>28/01/2013</t>
  </si>
  <si>
    <t>C25570C0060519MPUFRA</t>
  </si>
  <si>
    <t>27/05/1980</t>
  </si>
  <si>
    <t>A28314C0060519MV1FRA</t>
  </si>
  <si>
    <t>28/06/2011</t>
  </si>
  <si>
    <t>Mahe</t>
  </si>
  <si>
    <t>B39933C0060519MBEFRA</t>
  </si>
  <si>
    <t>10/04/1979</t>
  </si>
  <si>
    <t>RITACCO</t>
  </si>
  <si>
    <t>LYDIA</t>
  </si>
  <si>
    <t>C22271C0060519FV1FRA</t>
  </si>
  <si>
    <t>08/04/2000</t>
  </si>
  <si>
    <t>PROST ROMAND</t>
  </si>
  <si>
    <t>C26657L0060519FS1FRA</t>
  </si>
  <si>
    <t>02/07/2008</t>
  </si>
  <si>
    <t>POULET</t>
  </si>
  <si>
    <t>CLEMENCE</t>
  </si>
  <si>
    <t>B09247L0060519FMIFRA</t>
  </si>
  <si>
    <t>15/03/1993</t>
  </si>
  <si>
    <t>PLA</t>
  </si>
  <si>
    <t>C23411C0060519MS3FRA</t>
  </si>
  <si>
    <t>18/01/1973</t>
  </si>
  <si>
    <t>PETIT</t>
  </si>
  <si>
    <t>INGRID</t>
  </si>
  <si>
    <t>A28308C0060519FV3FRA</t>
  </si>
  <si>
    <t>28/04/1967</t>
  </si>
  <si>
    <t>PERRICHON</t>
  </si>
  <si>
    <t>FABRICE</t>
  </si>
  <si>
    <t>A28310C0060519MV4FRA</t>
  </si>
  <si>
    <t>30/11/2000</t>
  </si>
  <si>
    <t>LAURA</t>
  </si>
  <si>
    <t>A28317C0060519FS1FRA</t>
  </si>
  <si>
    <t>31/01/1975</t>
  </si>
  <si>
    <t>PERCEBOIS</t>
  </si>
  <si>
    <t>B42074C0060519MV2FRA</t>
  </si>
  <si>
    <t>16/04/1997</t>
  </si>
  <si>
    <t>PAULHIAC</t>
  </si>
  <si>
    <t>Loahna</t>
  </si>
  <si>
    <t>C24802C0060519FS2FRA</t>
  </si>
  <si>
    <t>01/10/2009</t>
  </si>
  <si>
    <t>Violette</t>
  </si>
  <si>
    <t>C12954C0060519FMIFRA</t>
  </si>
  <si>
    <t>03/08/2005</t>
  </si>
  <si>
    <t>NGO</t>
  </si>
  <si>
    <t>Amelie</t>
  </si>
  <si>
    <t>C14450C0060519FJUFRA</t>
  </si>
  <si>
    <t>05/05/2011</t>
  </si>
  <si>
    <t>NEVERS</t>
  </si>
  <si>
    <t>Maelys</t>
  </si>
  <si>
    <t>B73284C0060519FBEFRA</t>
  </si>
  <si>
    <t>29/03/1978</t>
  </si>
  <si>
    <t>MOUTEL</t>
  </si>
  <si>
    <t>B29650C0060519MV2FRA</t>
  </si>
  <si>
    <t>15/06/2008</t>
  </si>
  <si>
    <t>Alexine</t>
  </si>
  <si>
    <t>C20839C0060519FMIFRA</t>
  </si>
  <si>
    <t>02/08/2009</t>
  </si>
  <si>
    <t>B81903C0060519FMIFRA</t>
  </si>
  <si>
    <t>04/04/1971</t>
  </si>
  <si>
    <t>MONTAIGNE</t>
  </si>
  <si>
    <t>B41947C0060519MV3FRA</t>
  </si>
  <si>
    <t>01/09/1986</t>
  </si>
  <si>
    <t>Charly</t>
  </si>
  <si>
    <t>B36470C0060519MS4FRA</t>
  </si>
  <si>
    <t>15/03/1977</t>
  </si>
  <si>
    <t>MAUGIRON</t>
  </si>
  <si>
    <t>Lionel</t>
  </si>
  <si>
    <t>C01905L0060519MV2FRA</t>
  </si>
  <si>
    <t>06/04/1975</t>
  </si>
  <si>
    <t>MARCUZZI</t>
  </si>
  <si>
    <t>A28336C0060519MV2FRA</t>
  </si>
  <si>
    <t>07/09/1989</t>
  </si>
  <si>
    <t>MAILLET</t>
  </si>
  <si>
    <t>FREDERIC</t>
  </si>
  <si>
    <t>C11713C0060519MS3FRA</t>
  </si>
  <si>
    <t>04/05/1985</t>
  </si>
  <si>
    <t>MAHOT</t>
  </si>
  <si>
    <t>C24907C0060519MS4FRA</t>
  </si>
  <si>
    <t>12/01/2005</t>
  </si>
  <si>
    <t>LECLERC</t>
  </si>
  <si>
    <t>A28331C0060519FJUFRA</t>
  </si>
  <si>
    <t>11/10/1970</t>
  </si>
  <si>
    <t>A28344C0060519MV3FRA</t>
  </si>
  <si>
    <t>25/07/1990</t>
  </si>
  <si>
    <t>LE NUZ</t>
  </si>
  <si>
    <t>Steve</t>
  </si>
  <si>
    <t>C15826C0060519MS3FRA</t>
  </si>
  <si>
    <t>26/02/1976</t>
  </si>
  <si>
    <t>LAHAYE</t>
  </si>
  <si>
    <t>MAGALI</t>
  </si>
  <si>
    <t>A28350C0060519FV2FRA</t>
  </si>
  <si>
    <t>26/02/2015</t>
  </si>
  <si>
    <t>LAFEUILLE</t>
  </si>
  <si>
    <t>Celian</t>
  </si>
  <si>
    <t>C03147L0060519MPOFRA</t>
  </si>
  <si>
    <t>09/09/2012</t>
  </si>
  <si>
    <t>JOUY</t>
  </si>
  <si>
    <t>Johan</t>
  </si>
  <si>
    <t>B36541C0060519MPUFRA</t>
  </si>
  <si>
    <t>26/06/1976</t>
  </si>
  <si>
    <t>C26947C0060519MV2FRA</t>
  </si>
  <si>
    <t>31/10/1964</t>
  </si>
  <si>
    <t>JARRET</t>
  </si>
  <si>
    <t>NADINE</t>
  </si>
  <si>
    <t>A28312L0060519FV4FRA</t>
  </si>
  <si>
    <t>18/12/1978</t>
  </si>
  <si>
    <t>JALANS</t>
  </si>
  <si>
    <t>C04073C0060519FV2FRA</t>
  </si>
  <si>
    <t>30/11/1995</t>
  </si>
  <si>
    <t>HANSER</t>
  </si>
  <si>
    <t>C20844C0060519MS2FRA</t>
  </si>
  <si>
    <t>24/01/2006</t>
  </si>
  <si>
    <t>GUILLEUX</t>
  </si>
  <si>
    <t>Mathilde</t>
  </si>
  <si>
    <t>C25016C0060519FCAFRA</t>
  </si>
  <si>
    <t>08/05/1997</t>
  </si>
  <si>
    <t>GREATTI</t>
  </si>
  <si>
    <t>GIOVANNI</t>
  </si>
  <si>
    <t>A08277C0060519MS2FRA</t>
  </si>
  <si>
    <t>25/11/1990</t>
  </si>
  <si>
    <t>GODET</t>
  </si>
  <si>
    <t>B13363C0060519MS3FRA</t>
  </si>
  <si>
    <t>04/04/1966</t>
  </si>
  <si>
    <t>GITTON</t>
  </si>
  <si>
    <t>B68583C0060519MV4FRA</t>
  </si>
  <si>
    <t>30/06/1975</t>
  </si>
  <si>
    <t>GANIVET</t>
  </si>
  <si>
    <t>Thibaut</t>
  </si>
  <si>
    <t>C14144C0060519MV2FRA</t>
  </si>
  <si>
    <t>08/11/2008</t>
  </si>
  <si>
    <t>Maya</t>
  </si>
  <si>
    <t>B36516C0060519FMIFRA</t>
  </si>
  <si>
    <t>27/12/1979</t>
  </si>
  <si>
    <t>C10477C0060519FV1FRA</t>
  </si>
  <si>
    <t>21/06/1983</t>
  </si>
  <si>
    <t>FUSCIEN</t>
  </si>
  <si>
    <t>A75568C0060519MV1FRA</t>
  </si>
  <si>
    <t>21/06/2011</t>
  </si>
  <si>
    <t>FRAISSE</t>
  </si>
  <si>
    <t>Lucas</t>
  </si>
  <si>
    <t>C03371C0060519MBEFRA</t>
  </si>
  <si>
    <t>20/04/1993</t>
  </si>
  <si>
    <t>FOURNIER</t>
  </si>
  <si>
    <t>B61763C0060519MS3FRA</t>
  </si>
  <si>
    <t>22/09/1984</t>
  </si>
  <si>
    <t>FAUCHERE</t>
  </si>
  <si>
    <t>C27913C0060519MS4FRA</t>
  </si>
  <si>
    <t>18/12/1985</t>
  </si>
  <si>
    <t>FASSERO</t>
  </si>
  <si>
    <t>Manuela</t>
  </si>
  <si>
    <t>C13272C0060519FS4ITA</t>
  </si>
  <si>
    <t>29/11/2012</t>
  </si>
  <si>
    <t>DJOUAD</t>
  </si>
  <si>
    <t>Jade</t>
  </si>
  <si>
    <t>B66810C0060519FPUFRA</t>
  </si>
  <si>
    <t>06/09/1976</t>
  </si>
  <si>
    <t>Carole</t>
  </si>
  <si>
    <t>A70915L0060519FV2FRA</t>
  </si>
  <si>
    <t>18/03/1969</t>
  </si>
  <si>
    <t>DELORME</t>
  </si>
  <si>
    <t>Patrick</t>
  </si>
  <si>
    <t>A43510C0060519MV3FRA</t>
  </si>
  <si>
    <t>30/04/1971</t>
  </si>
  <si>
    <t>DELAGRANGE</t>
  </si>
  <si>
    <t>Isabelle</t>
  </si>
  <si>
    <t>A86574C0060519FV3FRA</t>
  </si>
  <si>
    <t>26/02/1980</t>
  </si>
  <si>
    <t>DEGOSSE</t>
  </si>
  <si>
    <t>B34177C0060519MV1FRA</t>
  </si>
  <si>
    <t>16/08/1996</t>
  </si>
  <si>
    <t>D’AMBROS DE FRANCESCO</t>
  </si>
  <si>
    <t>Luigi</t>
  </si>
  <si>
    <t>C00603C0060519MS2FRA</t>
  </si>
  <si>
    <t>14/10/1972</t>
  </si>
  <si>
    <t>CUGUILLERE</t>
  </si>
  <si>
    <t>A43263C0060519MV3FRA</t>
  </si>
  <si>
    <t>CROCHET</t>
  </si>
  <si>
    <t>FRANCOIS</t>
  </si>
  <si>
    <t>A28299C0060519MV3FRA</t>
  </si>
  <si>
    <t>13/03/1991</t>
  </si>
  <si>
    <t>COLOTTE</t>
  </si>
  <si>
    <t>C00902C0060519MS3FRA</t>
  </si>
  <si>
    <t>04/07/1977</t>
  </si>
  <si>
    <t xml:space="preserve">Frederic </t>
  </si>
  <si>
    <t>A41717C0060519MV2FRA</t>
  </si>
  <si>
    <t>07/10/1962</t>
  </si>
  <si>
    <t>CLAIRENBEAUD</t>
  </si>
  <si>
    <t>YANNICK</t>
  </si>
  <si>
    <t>A28294L0060519MV5FRA</t>
  </si>
  <si>
    <t>23/07/1998</t>
  </si>
  <si>
    <t>CHESNEAU</t>
  </si>
  <si>
    <t>C17445C0060519FS2FRA</t>
  </si>
  <si>
    <t>17/11/1978</t>
  </si>
  <si>
    <t>CARAMES</t>
  </si>
  <si>
    <t>A92736C0060519MV2FRA</t>
  </si>
  <si>
    <t>16/10/1967</t>
  </si>
  <si>
    <t>BOUCAULT</t>
  </si>
  <si>
    <t>A28296L0060519FV4FRA</t>
  </si>
  <si>
    <t>28/09/1971</t>
  </si>
  <si>
    <t>BOS</t>
  </si>
  <si>
    <t>Yves</t>
  </si>
  <si>
    <t>C23132C0060519MV3FRA</t>
  </si>
  <si>
    <t>10/01/2007</t>
  </si>
  <si>
    <t>BORE   WIELOCH</t>
  </si>
  <si>
    <t>Sacha</t>
  </si>
  <si>
    <t>C03509C0060519MCAFRA</t>
  </si>
  <si>
    <t>06/02/1978</t>
  </si>
  <si>
    <t>BONNEFILLE</t>
  </si>
  <si>
    <t>JEAN CHRISTOPHE</t>
  </si>
  <si>
    <t>A28774C0060519MV2FRA</t>
  </si>
  <si>
    <t>13/05/1997</t>
  </si>
  <si>
    <t>BLANVILLAIN</t>
  </si>
  <si>
    <t>C00942C0060519MS2FRA</t>
  </si>
  <si>
    <t>16/03/2000</t>
  </si>
  <si>
    <t>BLANCHONNET</t>
  </si>
  <si>
    <t>Augustin</t>
  </si>
  <si>
    <t>C18716C0060519MS1FRA</t>
  </si>
  <si>
    <t>30/09/1984</t>
  </si>
  <si>
    <t xml:space="preserve">BLANCHET </t>
  </si>
  <si>
    <t>A72252C0060519MS4FRA</t>
  </si>
  <si>
    <t>28/12/1961</t>
  </si>
  <si>
    <t>BIOSA</t>
  </si>
  <si>
    <t>JEAN PIERRE</t>
  </si>
  <si>
    <t>A28326C0060519MV5FRA</t>
  </si>
  <si>
    <t>30/12/2003</t>
  </si>
  <si>
    <t>BERTHEAU</t>
  </si>
  <si>
    <t>A41652C0060519FS1FRA</t>
  </si>
  <si>
    <t>13/12/1972</t>
  </si>
  <si>
    <t>Flavien</t>
  </si>
  <si>
    <t>A60007C0060519MV3FRA</t>
  </si>
  <si>
    <t>07/06/2006</t>
  </si>
  <si>
    <t>Elia</t>
  </si>
  <si>
    <t>A59980C0060519FCAFRA</t>
  </si>
  <si>
    <t>21/04/1981</t>
  </si>
  <si>
    <t>BERNEAU</t>
  </si>
  <si>
    <t>C22259C0060519MV1FRA</t>
  </si>
  <si>
    <t>05/01/1985</t>
  </si>
  <si>
    <t>BENABADJI</t>
  </si>
  <si>
    <t>Imen Myriam</t>
  </si>
  <si>
    <t>C22799C0060519FS4FRA</t>
  </si>
  <si>
    <t>02/11/1992</t>
  </si>
  <si>
    <t>BEAU</t>
  </si>
  <si>
    <t>Julie</t>
  </si>
  <si>
    <t>C16065C0060519FS3FRA</t>
  </si>
  <si>
    <t>29/06/1982</t>
  </si>
  <si>
    <t>A44440C0060519MV1FRA</t>
  </si>
  <si>
    <t>10/08/2009</t>
  </si>
  <si>
    <t xml:space="preserve">ABREGAL </t>
  </si>
  <si>
    <t>QUENTIN</t>
  </si>
  <si>
    <t>B38666L0060519MMIFRA</t>
  </si>
  <si>
    <t>07/09/1968</t>
  </si>
  <si>
    <t>ABREGAL</t>
  </si>
  <si>
    <t>B38660L0060519FV4FRA</t>
  </si>
  <si>
    <t>22/08/2006</t>
  </si>
  <si>
    <t>Matteo</t>
  </si>
  <si>
    <t>A80124C0060535MCAFRA</t>
  </si>
  <si>
    <t>04/08/1977</t>
  </si>
  <si>
    <t>B42301D0060535MV2FRA</t>
  </si>
  <si>
    <t>14/09/2010</t>
  </si>
  <si>
    <t>POUPOT</t>
  </si>
  <si>
    <t>Stanislas</t>
  </si>
  <si>
    <t>B82864C0060535MBEFRA</t>
  </si>
  <si>
    <t>05/04/2011</t>
  </si>
  <si>
    <t>POIRSON</t>
  </si>
  <si>
    <t>Neo</t>
  </si>
  <si>
    <t>B64768C0060535MBEFRA</t>
  </si>
  <si>
    <t>24/09/1982</t>
  </si>
  <si>
    <t>PIOU</t>
  </si>
  <si>
    <t>B79332C0060535MV1FRA</t>
  </si>
  <si>
    <t>11/01/2010</t>
  </si>
  <si>
    <t>MONTILLON</t>
  </si>
  <si>
    <t>LOUNA</t>
  </si>
  <si>
    <t>C01918C0060535FBEFRA</t>
  </si>
  <si>
    <t>14/04/2014</t>
  </si>
  <si>
    <t>METEAU</t>
  </si>
  <si>
    <t>Matheo</t>
  </si>
  <si>
    <t>C09783C0060535MPOFRA</t>
  </si>
  <si>
    <t>27/09/1979</t>
  </si>
  <si>
    <t>MARCHANDISE</t>
  </si>
  <si>
    <t>GAETAN</t>
  </si>
  <si>
    <t>A57989C0060535MV1FRA</t>
  </si>
  <si>
    <t>23/07/1981</t>
  </si>
  <si>
    <t>LANSON</t>
  </si>
  <si>
    <t>C30248D0060535FV1FRA</t>
  </si>
  <si>
    <t>15/07/2013</t>
  </si>
  <si>
    <t>JOUAN</t>
  </si>
  <si>
    <t>Malo</t>
  </si>
  <si>
    <t>C21936C0060535MPUFRA</t>
  </si>
  <si>
    <t>18/01/2010</t>
  </si>
  <si>
    <t>IRVING</t>
  </si>
  <si>
    <t>AXEL</t>
  </si>
  <si>
    <t>B83925C0060535MBEFRA</t>
  </si>
  <si>
    <t>29/04/2007</t>
  </si>
  <si>
    <t>HOCHART</t>
  </si>
  <si>
    <t>A80117C0060535FCAFRA</t>
  </si>
  <si>
    <t>12/11/2009</t>
  </si>
  <si>
    <t>A99000C0060535MMIFRA</t>
  </si>
  <si>
    <t>13/07/2014</t>
  </si>
  <si>
    <t>Nathan</t>
  </si>
  <si>
    <t>C21892C0060535MPOFRA</t>
  </si>
  <si>
    <t>15/05/1960</t>
  </si>
  <si>
    <t>GUEREMY</t>
  </si>
  <si>
    <t>A29508D0060535MV5FRA</t>
  </si>
  <si>
    <t>15/05/2008</t>
  </si>
  <si>
    <t>GRAUSSIER</t>
  </si>
  <si>
    <t>B62992C0060535MMIFRA</t>
  </si>
  <si>
    <t>25/08/2009</t>
  </si>
  <si>
    <t>GIRARDEAU</t>
  </si>
  <si>
    <t>A63741C0060535MMIFRA</t>
  </si>
  <si>
    <t>26/10/1983</t>
  </si>
  <si>
    <t>B63117C0060535MV1FRA</t>
  </si>
  <si>
    <t>13/08/2007</t>
  </si>
  <si>
    <t>A63938C0060535FCAFRA</t>
  </si>
  <si>
    <t>14/08/2012</t>
  </si>
  <si>
    <t>FROUX LOP</t>
  </si>
  <si>
    <t>Esteban</t>
  </si>
  <si>
    <t>B17153C0060535MPUFRA</t>
  </si>
  <si>
    <t>O - Lic. club - Loisir - 4 à 6 ans</t>
  </si>
  <si>
    <t>18/04/2017</t>
  </si>
  <si>
    <t>Robin</t>
  </si>
  <si>
    <t>C23596L0060535MMPFRA</t>
  </si>
  <si>
    <t>22/01/1980</t>
  </si>
  <si>
    <t>FROUX</t>
  </si>
  <si>
    <t>A28548D0060535MV1FRA</t>
  </si>
  <si>
    <t>07/03/2010</t>
  </si>
  <si>
    <t>FOUBERT</t>
  </si>
  <si>
    <t>Jules</t>
  </si>
  <si>
    <t>B82774C0060535MBEFRA</t>
  </si>
  <si>
    <t>04/05/2008</t>
  </si>
  <si>
    <t>C21975C0060535FMIFRA</t>
  </si>
  <si>
    <t>19/04/1962</t>
  </si>
  <si>
    <t>FAUCHEUX</t>
  </si>
  <si>
    <t>A29509D0060535MV5FRA</t>
  </si>
  <si>
    <t>DELAUNAY</t>
  </si>
  <si>
    <t>B63669C0060535MBEFRA</t>
  </si>
  <si>
    <t>13/04/1975</t>
  </si>
  <si>
    <t>Eddy</t>
  </si>
  <si>
    <t>C10749D0060535MV2FRA</t>
  </si>
  <si>
    <t>06/06/2008</t>
  </si>
  <si>
    <t>B82769C0060535FMIFRA</t>
  </si>
  <si>
    <t>09/02/2010</t>
  </si>
  <si>
    <t>DECHANET</t>
  </si>
  <si>
    <t>C01691C0060535MBEFRA</t>
  </si>
  <si>
    <t>06/02/2011</t>
  </si>
  <si>
    <t>DALAIGRE</t>
  </si>
  <si>
    <t>B19111C0060535MBEFRA</t>
  </si>
  <si>
    <t>18/04/2014</t>
  </si>
  <si>
    <t>CHAUVEAU FERRAND</t>
  </si>
  <si>
    <t>Jahmae</t>
  </si>
  <si>
    <t>C01602C0060535MPOFRA</t>
  </si>
  <si>
    <t>27/04/1983</t>
  </si>
  <si>
    <t>CHARLAIS</t>
  </si>
  <si>
    <t>Caroline</t>
  </si>
  <si>
    <t>C10893C0060535FV1FRA</t>
  </si>
  <si>
    <t>08/09/2010</t>
  </si>
  <si>
    <t>CAHOUET</t>
  </si>
  <si>
    <t>Lucile</t>
  </si>
  <si>
    <t>B63663C0060535FBEFRA</t>
  </si>
  <si>
    <t>06/09/1970</t>
  </si>
  <si>
    <t>BUGLIERY</t>
  </si>
  <si>
    <t>B68593C0060535MV3FRA</t>
  </si>
  <si>
    <t>01/03/2011</t>
  </si>
  <si>
    <t>BLANCHE</t>
  </si>
  <si>
    <t>Leopold</t>
  </si>
  <si>
    <t>C12466C0060535MBEFRA</t>
  </si>
  <si>
    <t>29/05/2009</t>
  </si>
  <si>
    <t>Victoria</t>
  </si>
  <si>
    <t>B92204C0060535FMIFRA</t>
  </si>
  <si>
    <t>06/04/2009</t>
  </si>
  <si>
    <t>BERNARD</t>
  </si>
  <si>
    <t>C00645C0060535MMIFRA</t>
  </si>
  <si>
    <t>07/02/1973</t>
  </si>
  <si>
    <t>BANCEL</t>
  </si>
  <si>
    <t>A46301C0060535MV3FRA</t>
  </si>
  <si>
    <t>03/05/1978</t>
  </si>
  <si>
    <t>VIAL CAILLE</t>
  </si>
  <si>
    <t>Olivier</t>
  </si>
  <si>
    <t>A80132C0060532MV2FRA</t>
  </si>
  <si>
    <t>06/02/2005</t>
  </si>
  <si>
    <t>VACHERESSE</t>
  </si>
  <si>
    <t>Leane</t>
  </si>
  <si>
    <t>A93188C0060532FJUFRA</t>
  </si>
  <si>
    <t>19/10/1969</t>
  </si>
  <si>
    <t>A36666C0060532MV3FRA</t>
  </si>
  <si>
    <t>30/11/2013</t>
  </si>
  <si>
    <t>TREGARO</t>
  </si>
  <si>
    <t>C05955C0060532MPUFRA</t>
  </si>
  <si>
    <t>28/11/1971</t>
  </si>
  <si>
    <t>TESSIER</t>
  </si>
  <si>
    <t>Anne</t>
  </si>
  <si>
    <t>B07344C0060532FV3FRA</t>
  </si>
  <si>
    <t>16/08/1970</t>
  </si>
  <si>
    <t>Jacky</t>
  </si>
  <si>
    <t>A80101C0060532MV3FRA</t>
  </si>
  <si>
    <t>29/11/1996</t>
  </si>
  <si>
    <t>A29439C0060532MS2FRA</t>
  </si>
  <si>
    <t>A29437C0060532MS2FRA</t>
  </si>
  <si>
    <t>14/01/1979</t>
  </si>
  <si>
    <t>TAVARES</t>
  </si>
  <si>
    <t>C19943L0060532MV1FRA</t>
  </si>
  <si>
    <t>27/03/2010</t>
  </si>
  <si>
    <t>SOULARD</t>
  </si>
  <si>
    <t>Charlie</t>
  </si>
  <si>
    <t>B66166C0060532MBEFRA</t>
  </si>
  <si>
    <t>27/03/1968</t>
  </si>
  <si>
    <t>SOUDRAIN</t>
  </si>
  <si>
    <t>B61318C0060532MV4FRA</t>
  </si>
  <si>
    <t>30/05/1969</t>
  </si>
  <si>
    <t>SIMON</t>
  </si>
  <si>
    <t>A61613C0060532MV3FRA</t>
  </si>
  <si>
    <t>21/05/1972</t>
  </si>
  <si>
    <t>SENON</t>
  </si>
  <si>
    <t>NICOLAS</t>
  </si>
  <si>
    <t>A29548C0060532MV3FRA</t>
  </si>
  <si>
    <t>10/12/2013</t>
  </si>
  <si>
    <t>SALLES</t>
  </si>
  <si>
    <t>B79419C0060532FPUFRA</t>
  </si>
  <si>
    <t>22/11/2005</t>
  </si>
  <si>
    <t>SAILLARD</t>
  </si>
  <si>
    <t>Ella</t>
  </si>
  <si>
    <t>A78142C0060532FJUFRA</t>
  </si>
  <si>
    <t>07/04/1975</t>
  </si>
  <si>
    <t>JEROME</t>
  </si>
  <si>
    <t>A29393C0060532MV2FRA</t>
  </si>
  <si>
    <t>11/07/2009</t>
  </si>
  <si>
    <t>Ethan</t>
  </si>
  <si>
    <t>A78145C0060532MMIFRA</t>
  </si>
  <si>
    <t>29/11/2008</t>
  </si>
  <si>
    <t>SABARD</t>
  </si>
  <si>
    <t>Teo</t>
  </si>
  <si>
    <t>B77486C0060532MMIFRA</t>
  </si>
  <si>
    <t>14/07/2004</t>
  </si>
  <si>
    <t>B51680C0060532FJUFRA</t>
  </si>
  <si>
    <t>21/09/2015</t>
  </si>
  <si>
    <t>SAADNA</t>
  </si>
  <si>
    <t>Ilyan</t>
  </si>
  <si>
    <t>C21874C0060532MPOFRA</t>
  </si>
  <si>
    <t>28/02/1981</t>
  </si>
  <si>
    <t>RUPEAU</t>
  </si>
  <si>
    <t>Manuel</t>
  </si>
  <si>
    <t>A93534C0060532MV1FRA</t>
  </si>
  <si>
    <t>29/05/1979</t>
  </si>
  <si>
    <t>RULLAN</t>
  </si>
  <si>
    <t>Rebecca</t>
  </si>
  <si>
    <t>C18105C0060532FV1FRA</t>
  </si>
  <si>
    <t>12/06/1981</t>
  </si>
  <si>
    <t>ROTH</t>
  </si>
  <si>
    <t>Ivan</t>
  </si>
  <si>
    <t>C15603L0060532MV1FRA</t>
  </si>
  <si>
    <t>12/12/2016</t>
  </si>
  <si>
    <t>ROQUES</t>
  </si>
  <si>
    <t>C20744C0060532FMPFRA</t>
  </si>
  <si>
    <t>25/03/1979</t>
  </si>
  <si>
    <t>RONDOT</t>
  </si>
  <si>
    <t>B31507L0060532MV1FRA</t>
  </si>
  <si>
    <t>25/06/2016</t>
  </si>
  <si>
    <t>C01388L0060532FMPFRA</t>
  </si>
  <si>
    <t>28/10/2010</t>
  </si>
  <si>
    <t>B31530C0060532FBEFRA</t>
  </si>
  <si>
    <t>23/05/2008</t>
  </si>
  <si>
    <t>B31523C0060532MMIFRA</t>
  </si>
  <si>
    <t>30/12/2006</t>
  </si>
  <si>
    <t>RODRIGUES</t>
  </si>
  <si>
    <t>B59532C0060532MCAFRA</t>
  </si>
  <si>
    <t>01/12/1978</t>
  </si>
  <si>
    <t>ROBIN</t>
  </si>
  <si>
    <t>B26143C0060532FV2FRA</t>
  </si>
  <si>
    <t>09/02/1996</t>
  </si>
  <si>
    <t>ALISON</t>
  </si>
  <si>
    <t>A29472C0060532FS2FRA</t>
  </si>
  <si>
    <t>13/10/1964</t>
  </si>
  <si>
    <t>Fabrice</t>
  </si>
  <si>
    <t>A42842C0060532MV4FRA</t>
  </si>
  <si>
    <t>RICHARD</t>
  </si>
  <si>
    <t>C28099L0060532MMPFRA</t>
  </si>
  <si>
    <t>28/04/1957</t>
  </si>
  <si>
    <t>RIBOUD</t>
  </si>
  <si>
    <t>IVAN</t>
  </si>
  <si>
    <t>A29383C0060532MV6FRA</t>
  </si>
  <si>
    <t>28/01/1993</t>
  </si>
  <si>
    <t>RETAILLEAU</t>
  </si>
  <si>
    <t>A65905C0060532MS3FRA</t>
  </si>
  <si>
    <t>07/12/1978</t>
  </si>
  <si>
    <t>RENAUD</t>
  </si>
  <si>
    <t>B75933C0060532MV2FRA</t>
  </si>
  <si>
    <t>13/05/1987</t>
  </si>
  <si>
    <t>RABIER</t>
  </si>
  <si>
    <t>Anne Sophie</t>
  </si>
  <si>
    <t>A47790C0060532FS4FRA</t>
  </si>
  <si>
    <t>02/09/1959</t>
  </si>
  <si>
    <t>QUETIER</t>
  </si>
  <si>
    <t>A75522C0060532MV5FRA</t>
  </si>
  <si>
    <t>24/07/2013</t>
  </si>
  <si>
    <t>QUENNOY</t>
  </si>
  <si>
    <t>ROMAIN</t>
  </si>
  <si>
    <t>C21577C0060532MPUFRA</t>
  </si>
  <si>
    <t>01/06/1977</t>
  </si>
  <si>
    <t>PRIEUR</t>
  </si>
  <si>
    <t>A81821C0060532MV2FRA</t>
  </si>
  <si>
    <t>02/12/1990</t>
  </si>
  <si>
    <t>POTTIER</t>
  </si>
  <si>
    <t>B84807C0060532MS3FRA</t>
  </si>
  <si>
    <t>26/09/1972</t>
  </si>
  <si>
    <t>PORTRON</t>
  </si>
  <si>
    <t>CYRILLE</t>
  </si>
  <si>
    <t>A29375C0060532MV3FRA</t>
  </si>
  <si>
    <t>28/01/1968</t>
  </si>
  <si>
    <t>PLANTE</t>
  </si>
  <si>
    <t>A48389C0060532FV4FRA</t>
  </si>
  <si>
    <t>25/01/1986</t>
  </si>
  <si>
    <t>A62297C0060532MS4FRA</t>
  </si>
  <si>
    <t>17/06/1972</t>
  </si>
  <si>
    <t>PEYROUSERE</t>
  </si>
  <si>
    <t>B37480C0060532MV3FRA</t>
  </si>
  <si>
    <t>04/09/2011</t>
  </si>
  <si>
    <t>PERON</t>
  </si>
  <si>
    <t>Maxence</t>
  </si>
  <si>
    <t>B84558C0060532MBEFRA</t>
  </si>
  <si>
    <t>10/08/1977</t>
  </si>
  <si>
    <t>PASCAUD</t>
  </si>
  <si>
    <t>B07997C0060532MV2FRA</t>
  </si>
  <si>
    <t>19/11/1981</t>
  </si>
  <si>
    <t>OSSANT</t>
  </si>
  <si>
    <t>Murielle</t>
  </si>
  <si>
    <t>C23562L0060532FV1FRA</t>
  </si>
  <si>
    <t>23/03/1970</t>
  </si>
  <si>
    <t>NOELLEC</t>
  </si>
  <si>
    <t>Pascal</t>
  </si>
  <si>
    <t>B83821C0060532MV3FRA</t>
  </si>
  <si>
    <t>16/05/2013</t>
  </si>
  <si>
    <t>NIVET</t>
  </si>
  <si>
    <t>B83018C0060532MPUFRA</t>
  </si>
  <si>
    <t>05/05/1971</t>
  </si>
  <si>
    <t>B29716C0060532MV3FRA</t>
  </si>
  <si>
    <t>26/01/1961</t>
  </si>
  <si>
    <t>MULTON</t>
  </si>
  <si>
    <t>PAUL</t>
  </si>
  <si>
    <t>A29422C0060532MV5FRA</t>
  </si>
  <si>
    <t>30/01/1997</t>
  </si>
  <si>
    <t>MOYER</t>
  </si>
  <si>
    <t>B01673C0060532MS2FRA</t>
  </si>
  <si>
    <t>26/02/1991</t>
  </si>
  <si>
    <t>MOREL</t>
  </si>
  <si>
    <t>B40250C0060532MS3FRA</t>
  </si>
  <si>
    <t>09/11/1972</t>
  </si>
  <si>
    <t>JULIEN</t>
  </si>
  <si>
    <t>A29379C0060532MV3FRA</t>
  </si>
  <si>
    <t>02/09/2008</t>
  </si>
  <si>
    <t>MICHAUD</t>
  </si>
  <si>
    <t>Suzon</t>
  </si>
  <si>
    <t>C27875C0060532FMIFRA</t>
  </si>
  <si>
    <t>11/12/1983</t>
  </si>
  <si>
    <t>METAIS</t>
  </si>
  <si>
    <t>B36900C0060532MV1FRA</t>
  </si>
  <si>
    <t>22/09/2011</t>
  </si>
  <si>
    <t>MERTENS</t>
  </si>
  <si>
    <t>B79225C0060532MBEFRA</t>
  </si>
  <si>
    <t>18/12/2008</t>
  </si>
  <si>
    <t>MEAUDE</t>
  </si>
  <si>
    <t>MERIADEC</t>
  </si>
  <si>
    <t>B70883C0060532MMIFRA</t>
  </si>
  <si>
    <t>15/06/1968</t>
  </si>
  <si>
    <t>MASSET</t>
  </si>
  <si>
    <t>A29380C0060532MV4FRA</t>
  </si>
  <si>
    <t>03/08/1972</t>
  </si>
  <si>
    <t>MARTINS</t>
  </si>
  <si>
    <t>Roger</t>
  </si>
  <si>
    <t>A79234C0060532MV3FRA</t>
  </si>
  <si>
    <t>07/01/2012</t>
  </si>
  <si>
    <t>B81810C0060532FPUFRA</t>
  </si>
  <si>
    <t>21/08/1962</t>
  </si>
  <si>
    <t>A06208C0060532MV5FRA</t>
  </si>
  <si>
    <t>02/05/1996</t>
  </si>
  <si>
    <t>MARQUES DA SILVA</t>
  </si>
  <si>
    <t>C22397C0060532MS2FRA</t>
  </si>
  <si>
    <t>04/03/2007</t>
  </si>
  <si>
    <t>LONGIERAS</t>
  </si>
  <si>
    <t>Ken</t>
  </si>
  <si>
    <t>B97849C0060532MCAFRA</t>
  </si>
  <si>
    <t>28/11/1987</t>
  </si>
  <si>
    <t>LESIEUR</t>
  </si>
  <si>
    <t>C23089C0060532MS4FRA</t>
  </si>
  <si>
    <t>06/03/1965</t>
  </si>
  <si>
    <t>LESERVOISIER</t>
  </si>
  <si>
    <t>A29412C0060532MV4FRA</t>
  </si>
  <si>
    <t>07/02/1982</t>
  </si>
  <si>
    <t>LEPAGE</t>
  </si>
  <si>
    <t>C00077C0060532MV1FRA</t>
  </si>
  <si>
    <t>06/04/1987</t>
  </si>
  <si>
    <t>LENOIR</t>
  </si>
  <si>
    <t>Laetitia</t>
  </si>
  <si>
    <t>C17985C0060532FS4FRA</t>
  </si>
  <si>
    <t>12/05/1981</t>
  </si>
  <si>
    <t>C18234L0060532MV1FRA</t>
  </si>
  <si>
    <t>24/10/1980</t>
  </si>
  <si>
    <t>LEGOUT</t>
  </si>
  <si>
    <t>A28613C0060532MV1FRA</t>
  </si>
  <si>
    <t>07/08/1990</t>
  </si>
  <si>
    <t>LE FEUVRE</t>
  </si>
  <si>
    <t>A42256C0060532FS3FRA</t>
  </si>
  <si>
    <t>08/03/1975</t>
  </si>
  <si>
    <t>LE COZ</t>
  </si>
  <si>
    <t>ENORA</t>
  </si>
  <si>
    <t>B44188C0060532FV2FRA</t>
  </si>
  <si>
    <t>19/12/2012</t>
  </si>
  <si>
    <t>LE CAM</t>
  </si>
  <si>
    <t>Valentine</t>
  </si>
  <si>
    <t>B33033C0060532FPUFRA</t>
  </si>
  <si>
    <t>05/07/1976</t>
  </si>
  <si>
    <t>A79254C0060532MV2FRA</t>
  </si>
  <si>
    <t>14/01/2006</t>
  </si>
  <si>
    <t>LANGRAND</t>
  </si>
  <si>
    <t>A93800C0060532FCAFRA</t>
  </si>
  <si>
    <t>31/12/2014</t>
  </si>
  <si>
    <t>LAFUYE</t>
  </si>
  <si>
    <t>B98473C0060532FPOFRA</t>
  </si>
  <si>
    <t>28/02/2012</t>
  </si>
  <si>
    <t>B82880C0060532FPUFRA</t>
  </si>
  <si>
    <t>04/06/1975</t>
  </si>
  <si>
    <t>JOULIN</t>
  </si>
  <si>
    <t>C23370C0060532MV2FRA</t>
  </si>
  <si>
    <t>11/01/1963</t>
  </si>
  <si>
    <t>JOIRE</t>
  </si>
  <si>
    <t>LOIC</t>
  </si>
  <si>
    <t>A29423C0060532MV5FRA</t>
  </si>
  <si>
    <t>12/07/1981</t>
  </si>
  <si>
    <t>JARDIN</t>
  </si>
  <si>
    <t>C02608C0060532FV1FRA</t>
  </si>
  <si>
    <t>01/08/2005</t>
  </si>
  <si>
    <t>JAILLET</t>
  </si>
  <si>
    <t>Azelie</t>
  </si>
  <si>
    <t>A44580C0060532FJUFRA</t>
  </si>
  <si>
    <t>03/08/1968</t>
  </si>
  <si>
    <t>JAECKERT</t>
  </si>
  <si>
    <t>A29655C0060532MV4FRA</t>
  </si>
  <si>
    <t>25/01/2012</t>
  </si>
  <si>
    <t>HUSSON MUCHER</t>
  </si>
  <si>
    <t>Louisa</t>
  </si>
  <si>
    <t>B83592C0060532FPUFRA</t>
  </si>
  <si>
    <t>16/09/2014</t>
  </si>
  <si>
    <t>Gabin</t>
  </si>
  <si>
    <t>B98406C0060532MPOFRA</t>
  </si>
  <si>
    <t>30/08/1946</t>
  </si>
  <si>
    <t>HUSSON</t>
  </si>
  <si>
    <t>C05174D0060532MV8FRA</t>
  </si>
  <si>
    <t>26/03/2005</t>
  </si>
  <si>
    <t>A66531C0060532MJUFRA</t>
  </si>
  <si>
    <t>26/07/2003</t>
  </si>
  <si>
    <t>HUBERT</t>
  </si>
  <si>
    <t>B30505C0060532FS1FRA</t>
  </si>
  <si>
    <t>02/11/1968</t>
  </si>
  <si>
    <t>Jean Francois</t>
  </si>
  <si>
    <t>A78050C0060532MV4FRA</t>
  </si>
  <si>
    <t>01/04/1997</t>
  </si>
  <si>
    <t>B32195C0060532MS2FRA</t>
  </si>
  <si>
    <t>05/03/1983</t>
  </si>
  <si>
    <t>HIESSE</t>
  </si>
  <si>
    <t>A29364C0060532MV1FRA</t>
  </si>
  <si>
    <t>16/11/2012</t>
  </si>
  <si>
    <t>HERRAULT</t>
  </si>
  <si>
    <t>B97825C0060532MPUFRA</t>
  </si>
  <si>
    <t>08/11/1983</t>
  </si>
  <si>
    <t>HAUER</t>
  </si>
  <si>
    <t>A76712C0060532MV1FRA</t>
  </si>
  <si>
    <t>15/05/1981</t>
  </si>
  <si>
    <t>GUIN</t>
  </si>
  <si>
    <t>B83028C0060532FV1FRA</t>
  </si>
  <si>
    <t>27/02/1980</t>
  </si>
  <si>
    <t>GUILLEMET</t>
  </si>
  <si>
    <t>Flavie</t>
  </si>
  <si>
    <t>C23073C0060532FV1FRA</t>
  </si>
  <si>
    <t>24/01/2009</t>
  </si>
  <si>
    <t>GUILLARD</t>
  </si>
  <si>
    <t>Nolann</t>
  </si>
  <si>
    <t>C10180C0060532MMIFRA</t>
  </si>
  <si>
    <t>27/03/1983</t>
  </si>
  <si>
    <t>GUIGNON</t>
  </si>
  <si>
    <t>Cedric</t>
  </si>
  <si>
    <t>B54757C0060532MV1FRA</t>
  </si>
  <si>
    <t>08/05/2009</t>
  </si>
  <si>
    <t>GUERRE</t>
  </si>
  <si>
    <t>C22652C0060532MMIFRA</t>
  </si>
  <si>
    <t>15/07/2001</t>
  </si>
  <si>
    <t>GUENAND</t>
  </si>
  <si>
    <t>ALEXIS</t>
  </si>
  <si>
    <t>B29397C0060532MS1FRA</t>
  </si>
  <si>
    <t>09/06/1975</t>
  </si>
  <si>
    <t>GRUNCIK</t>
  </si>
  <si>
    <t>Emmanuelle</t>
  </si>
  <si>
    <t>C23066L0060532FV2FRA</t>
  </si>
  <si>
    <t>24/02/1986</t>
  </si>
  <si>
    <t>GOBERVILLE</t>
  </si>
  <si>
    <t>B08362C0060532FS4FRA</t>
  </si>
  <si>
    <t>24/02/1973</t>
  </si>
  <si>
    <t>GILLOT JAILLET</t>
  </si>
  <si>
    <t>A59931C0060532FV3FRA</t>
  </si>
  <si>
    <t>29/07/1998</t>
  </si>
  <si>
    <t>GERVAISE</t>
  </si>
  <si>
    <t>Miguel</t>
  </si>
  <si>
    <t>B08277C0060532MS2FRA</t>
  </si>
  <si>
    <t>09/05/2013</t>
  </si>
  <si>
    <t>GENEST</t>
  </si>
  <si>
    <t>Louan</t>
  </si>
  <si>
    <t>C21591L0060532MPUFRA</t>
  </si>
  <si>
    <t>06/05/2013</t>
  </si>
  <si>
    <t>GAUTHIER</t>
  </si>
  <si>
    <t>MATHIS</t>
  </si>
  <si>
    <t>C21002C0060532MPUFRA</t>
  </si>
  <si>
    <t>20/10/1982</t>
  </si>
  <si>
    <t>GAUDEMER</t>
  </si>
  <si>
    <t>Wilfrid</t>
  </si>
  <si>
    <t>C18083C0060532MV1FRA</t>
  </si>
  <si>
    <t>15/05/1988</t>
  </si>
  <si>
    <t>GASSINO</t>
  </si>
  <si>
    <t>A88346C0060532MS4FRA</t>
  </si>
  <si>
    <t>GAILLARD</t>
  </si>
  <si>
    <t>Regis</t>
  </si>
  <si>
    <t>A29397C0060532MV3FRA</t>
  </si>
  <si>
    <t>19/04/1956</t>
  </si>
  <si>
    <t>GACHIGNAT</t>
  </si>
  <si>
    <t>ISABELLE</t>
  </si>
  <si>
    <t>A29409C0060532FV6FRA</t>
  </si>
  <si>
    <t>01/07/1957</t>
  </si>
  <si>
    <t>A29382C0060532MV6FRA</t>
  </si>
  <si>
    <t>13/02/1970</t>
  </si>
  <si>
    <t>FLEURICHAMP</t>
  </si>
  <si>
    <t>ERIC</t>
  </si>
  <si>
    <t>C20732C0060532MV3FRA</t>
  </si>
  <si>
    <t>28/06/2002</t>
  </si>
  <si>
    <t>FAROUELLE FOUET</t>
  </si>
  <si>
    <t>THomas</t>
  </si>
  <si>
    <t>B91922C0060532MS1FRA</t>
  </si>
  <si>
    <t>31/01/1999</t>
  </si>
  <si>
    <t>FARDEAU</t>
  </si>
  <si>
    <t>A92279C0060532FS1FRA</t>
  </si>
  <si>
    <t>19/02/2013</t>
  </si>
  <si>
    <t>ESSAID WASSELIN</t>
  </si>
  <si>
    <t>Enzo</t>
  </si>
  <si>
    <t>C25157L0060532MPUFRA</t>
  </si>
  <si>
    <t>23/03/1992</t>
  </si>
  <si>
    <t>DUTERRAGE</t>
  </si>
  <si>
    <t>Izia</t>
  </si>
  <si>
    <t>B01812C0060532FS3FRA</t>
  </si>
  <si>
    <t>12/04/1995</t>
  </si>
  <si>
    <t>DURAND</t>
  </si>
  <si>
    <t>Axel</t>
  </si>
  <si>
    <t>C00810C0060532MS2FRA</t>
  </si>
  <si>
    <t>13/03/1965</t>
  </si>
  <si>
    <t>LUC</t>
  </si>
  <si>
    <t>A29386C0060532MV4FRA</t>
  </si>
  <si>
    <t>13/10/2007</t>
  </si>
  <si>
    <t>DULUARD PROLY</t>
  </si>
  <si>
    <t>B31559C0060532FCAFRA</t>
  </si>
  <si>
    <t>30/11/1975</t>
  </si>
  <si>
    <t>DULUARD</t>
  </si>
  <si>
    <t>A28640C0060532MV2FRA</t>
  </si>
  <si>
    <t>17/04/1990</t>
  </si>
  <si>
    <t>B84405C0060532MS3FRA</t>
  </si>
  <si>
    <t>02/07/2014</t>
  </si>
  <si>
    <t>Alicia</t>
  </si>
  <si>
    <t>C22449L0060532FPOFRA</t>
  </si>
  <si>
    <t>29/12/1962</t>
  </si>
  <si>
    <t>DROUET</t>
  </si>
  <si>
    <t>A29402C0060532MV5FRA</t>
  </si>
  <si>
    <t>16/08/2009</t>
  </si>
  <si>
    <t>DREVET</t>
  </si>
  <si>
    <t>Soline</t>
  </si>
  <si>
    <t>B60331C0060532FMIFRA</t>
  </si>
  <si>
    <t>05/03/1968</t>
  </si>
  <si>
    <t>DOYEN</t>
  </si>
  <si>
    <t>A44026C0060532MV4FRA</t>
  </si>
  <si>
    <t>03/01/1977</t>
  </si>
  <si>
    <t>DORON</t>
  </si>
  <si>
    <t>Clotilde</t>
  </si>
  <si>
    <t>B30487C0060532FV2FRA</t>
  </si>
  <si>
    <t>15/11/1968</t>
  </si>
  <si>
    <t>DESMET</t>
  </si>
  <si>
    <t>JOELLE</t>
  </si>
  <si>
    <t>A63423L0060532FV4FRA</t>
  </si>
  <si>
    <t>11/05/1981</t>
  </si>
  <si>
    <t>DESCOMBIN</t>
  </si>
  <si>
    <t>Rozenn</t>
  </si>
  <si>
    <t>A90810C0060532FV1FRA</t>
  </si>
  <si>
    <t>13/04/2006</t>
  </si>
  <si>
    <t>B61288C0060532FCAFRA</t>
  </si>
  <si>
    <t>25/07/1977</t>
  </si>
  <si>
    <t>DELAVENAY</t>
  </si>
  <si>
    <t>B86542L0060532MV2FRA</t>
  </si>
  <si>
    <t>28/08/1981</t>
  </si>
  <si>
    <t>B40750C0060532MV1FRA</t>
  </si>
  <si>
    <t>09/06/1965</t>
  </si>
  <si>
    <t>DELANGUE</t>
  </si>
  <si>
    <t>C17078C0060532MV4FRA</t>
  </si>
  <si>
    <t>29/04/1978</t>
  </si>
  <si>
    <t>DEBLOIS</t>
  </si>
  <si>
    <t>HELENE</t>
  </si>
  <si>
    <t>A06218C0060532FV2FRA</t>
  </si>
  <si>
    <t>01/09/1979</t>
  </si>
  <si>
    <t>DARTHEVEL</t>
  </si>
  <si>
    <t>AURELIEN</t>
  </si>
  <si>
    <t>A32936C0060532MV1FRA</t>
  </si>
  <si>
    <t>DANIELOU</t>
  </si>
  <si>
    <t>C02726C0060532FMIFRA</t>
  </si>
  <si>
    <t>15/08/1994</t>
  </si>
  <si>
    <t>CRETE</t>
  </si>
  <si>
    <t>B02617C0060532MS2FRA</t>
  </si>
  <si>
    <t>16/09/1991</t>
  </si>
  <si>
    <t>COUSIN</t>
  </si>
  <si>
    <t>PIERRE LAURENT</t>
  </si>
  <si>
    <t>B99705C0060532MS3FRA</t>
  </si>
  <si>
    <t>21/07/1983</t>
  </si>
  <si>
    <t>COUE</t>
  </si>
  <si>
    <t>Gregory</t>
  </si>
  <si>
    <t>A93797C0060532MV1FRA</t>
  </si>
  <si>
    <t>18/10/1972</t>
  </si>
  <si>
    <t>COUDRIAU</t>
  </si>
  <si>
    <t>A29396C0060532MV3FRA</t>
  </si>
  <si>
    <t>27/01/2010</t>
  </si>
  <si>
    <t>COTILLON</t>
  </si>
  <si>
    <t>B59374C0060532MBEFRA</t>
  </si>
  <si>
    <t>11/02/1979</t>
  </si>
  <si>
    <t>Ludovic</t>
  </si>
  <si>
    <t>C29533L0060532MV1FRA</t>
  </si>
  <si>
    <t>08/09/1999</t>
  </si>
  <si>
    <t>COTIER</t>
  </si>
  <si>
    <t>B29671C0060532MS1FRA</t>
  </si>
  <si>
    <t>13/12/1988</t>
  </si>
  <si>
    <t>CORMIER</t>
  </si>
  <si>
    <t>B60261C0060532FS4FRA</t>
  </si>
  <si>
    <t>06/05/2010</t>
  </si>
  <si>
    <t>CORMERY DARE</t>
  </si>
  <si>
    <t>MANON</t>
  </si>
  <si>
    <t>C24080C0060532FBEFRA</t>
  </si>
  <si>
    <t>15/09/2011</t>
  </si>
  <si>
    <t>Noe</t>
  </si>
  <si>
    <t>C24397C0060532MBEFRA</t>
  </si>
  <si>
    <t>20/06/1980</t>
  </si>
  <si>
    <t>COMTE HARNOIS</t>
  </si>
  <si>
    <t>ANNE CECILE</t>
  </si>
  <si>
    <t>C25012L0060532FV1FRA</t>
  </si>
  <si>
    <t>24/09/1973</t>
  </si>
  <si>
    <t>COME</t>
  </si>
  <si>
    <t>SABINE</t>
  </si>
  <si>
    <t>B30355C0060532FV3FRA</t>
  </si>
  <si>
    <t>09/02/1977</t>
  </si>
  <si>
    <t>REMI</t>
  </si>
  <si>
    <t>B12543C0060532MV2FRA</t>
  </si>
  <si>
    <t>11/08/1972</t>
  </si>
  <si>
    <t>CHEROUVRIER</t>
  </si>
  <si>
    <t>A78169C0060532MV3FRA</t>
  </si>
  <si>
    <t>CHARPENTIER</t>
  </si>
  <si>
    <t>EMMANUEL</t>
  </si>
  <si>
    <t>A28585C0060532MV3FRA</t>
  </si>
  <si>
    <t>20/04/2009</t>
  </si>
  <si>
    <t>Roman</t>
  </si>
  <si>
    <t>B83242C0060532MMIFRA</t>
  </si>
  <si>
    <t>21/08/1986</t>
  </si>
  <si>
    <t>CHAILLOUX</t>
  </si>
  <si>
    <t>MELAINE</t>
  </si>
  <si>
    <t>C00047C0060532FS4FRA</t>
  </si>
  <si>
    <t>02/04/1944</t>
  </si>
  <si>
    <t>CAUSSINUS</t>
  </si>
  <si>
    <t>ANNE MARIE</t>
  </si>
  <si>
    <t>C05182D0060532FV8FRA</t>
  </si>
  <si>
    <t>13/02/2006</t>
  </si>
  <si>
    <t>CASSAGNES</t>
  </si>
  <si>
    <t>B69356C0060532MCAFRA</t>
  </si>
  <si>
    <t>13/09/2012</t>
  </si>
  <si>
    <t>B83997L0060532FPUFRA</t>
  </si>
  <si>
    <t>12/08/2015</t>
  </si>
  <si>
    <t>CARO GILBERT</t>
  </si>
  <si>
    <t>C05966C0060532MPOFRA</t>
  </si>
  <si>
    <t>21/04/1970</t>
  </si>
  <si>
    <t>CARO</t>
  </si>
  <si>
    <t>A29395C0060532MV3FRA</t>
  </si>
  <si>
    <t>19/01/1968</t>
  </si>
  <si>
    <t>CAO SILLIAUME</t>
  </si>
  <si>
    <t>A42301C0060532FV4FRA</t>
  </si>
  <si>
    <t>04/07/2013</t>
  </si>
  <si>
    <t>BURE</t>
  </si>
  <si>
    <t>C17766C0060532MPUFRA</t>
  </si>
  <si>
    <t>21/03/2005</t>
  </si>
  <si>
    <t>A84269C0060532FJUFRA</t>
  </si>
  <si>
    <t>26/09/2010</t>
  </si>
  <si>
    <t>B81262C0060532MBEFRA</t>
  </si>
  <si>
    <t>16/09/1976</t>
  </si>
  <si>
    <t>Joelle</t>
  </si>
  <si>
    <t>C22269L0060532FV2FRA</t>
  </si>
  <si>
    <t>20/12/1970</t>
  </si>
  <si>
    <t>BUFFET</t>
  </si>
  <si>
    <t>B02578C0060532MV3FRA</t>
  </si>
  <si>
    <t>02/06/2008</t>
  </si>
  <si>
    <t>Angeline</t>
  </si>
  <si>
    <t>C22534C0060532FMIFRA</t>
  </si>
  <si>
    <t>08/01/1982</t>
  </si>
  <si>
    <t>BRUNAUD</t>
  </si>
  <si>
    <t>B27412C0060532MV1FRA</t>
  </si>
  <si>
    <t>16/04/1965</t>
  </si>
  <si>
    <t>BRUN</t>
  </si>
  <si>
    <t>B79877C0060532MV4FRA</t>
  </si>
  <si>
    <t>07/04/2009</t>
  </si>
  <si>
    <t>C22663C0060532MMIFRA</t>
  </si>
  <si>
    <t>22/04/2008</t>
  </si>
  <si>
    <t>BREMOND</t>
  </si>
  <si>
    <t>B79251C0060532MMIFRA</t>
  </si>
  <si>
    <t>01/06/1976</t>
  </si>
  <si>
    <t>BOUVIER MARTIN</t>
  </si>
  <si>
    <t>A29392C0060532MV2FRA</t>
  </si>
  <si>
    <t>07/02/2010</t>
  </si>
  <si>
    <t>B59401C0060532MBEFRA</t>
  </si>
  <si>
    <t>28/11/1986</t>
  </si>
  <si>
    <t>BOUVET</t>
  </si>
  <si>
    <t>Gregoire</t>
  </si>
  <si>
    <t>A78120C0060532MS4FRA</t>
  </si>
  <si>
    <t>24/08/1967</t>
  </si>
  <si>
    <t>BOURIN</t>
  </si>
  <si>
    <t>A29371C0060532MV4FRA</t>
  </si>
  <si>
    <t>06/04/1978</t>
  </si>
  <si>
    <t>B79005C0060532MV2FRA</t>
  </si>
  <si>
    <t>A29488C0060532MV2FRA</t>
  </si>
  <si>
    <t>03/11/2013</t>
  </si>
  <si>
    <t>BOUDERBALA GAUBERT</t>
  </si>
  <si>
    <t>Loubna</t>
  </si>
  <si>
    <t>C16836C0060532FPUFRA</t>
  </si>
  <si>
    <t>Cheryne</t>
  </si>
  <si>
    <t>C00032C0060532FPUFRA</t>
  </si>
  <si>
    <t>01/09/2008</t>
  </si>
  <si>
    <t>BOUDENANT</t>
  </si>
  <si>
    <t>C23025C0060532FMIFRA</t>
  </si>
  <si>
    <t>13/12/2009</t>
  </si>
  <si>
    <t>BOSCHER</t>
  </si>
  <si>
    <t>Julian</t>
  </si>
  <si>
    <t>B97639C0060532MMIFRA</t>
  </si>
  <si>
    <t>15/04/1977</t>
  </si>
  <si>
    <t>C26176C0060532MV2FRA</t>
  </si>
  <si>
    <t>07/02/1990</t>
  </si>
  <si>
    <t>BONNEAU</t>
  </si>
  <si>
    <t>B34978C0060532MS3FRA</t>
  </si>
  <si>
    <t>28/12/1993</t>
  </si>
  <si>
    <t>BONNAUDET</t>
  </si>
  <si>
    <t>C21372C0060532MS3FRA</t>
  </si>
  <si>
    <t>08/01/2012</t>
  </si>
  <si>
    <t>BODIC</t>
  </si>
  <si>
    <t>B08359C0060532MPUFRA</t>
  </si>
  <si>
    <t>15/05/2014</t>
  </si>
  <si>
    <t>B68078C0060532FPOFRA</t>
  </si>
  <si>
    <t>28/11/1984</t>
  </si>
  <si>
    <t>A03679C0060532MS4FRA</t>
  </si>
  <si>
    <t>03/01/1990</t>
  </si>
  <si>
    <t>BESSARD</t>
  </si>
  <si>
    <t>C22443C0060532FS3FRA</t>
  </si>
  <si>
    <t>28/04/1971</t>
  </si>
  <si>
    <t>BERRY</t>
  </si>
  <si>
    <t>C21236C0060532MV3FRA</t>
  </si>
  <si>
    <t>07/01/2014</t>
  </si>
  <si>
    <t>BELLETOISE</t>
  </si>
  <si>
    <t>Zoe</t>
  </si>
  <si>
    <t>C18349C0060532FPOFRA</t>
  </si>
  <si>
    <t>13/04/1990</t>
  </si>
  <si>
    <t>BEAUGRAND</t>
  </si>
  <si>
    <t>C07924L0060532MS3FRA</t>
  </si>
  <si>
    <t>12/05/2010</t>
  </si>
  <si>
    <t>B83254C0060532MBEFRA</t>
  </si>
  <si>
    <t>06/05/2008</t>
  </si>
  <si>
    <t>BARRY</t>
  </si>
  <si>
    <t>Matys</t>
  </si>
  <si>
    <t>B83039C0060532MMIFRA</t>
  </si>
  <si>
    <t>B30608C0060532MV1FRA</t>
  </si>
  <si>
    <t>31/07/1989</t>
  </si>
  <si>
    <t>Geoffrey</t>
  </si>
  <si>
    <t>A80354C0060532MS3FRA</t>
  </si>
  <si>
    <t>20/07/2009</t>
  </si>
  <si>
    <t>BALOGE</t>
  </si>
  <si>
    <t>Ismael</t>
  </si>
  <si>
    <t>B74991C0060532MMIFRA</t>
  </si>
  <si>
    <t>BAHI</t>
  </si>
  <si>
    <t>Wael</t>
  </si>
  <si>
    <t>C21503C0060532MBEFRA</t>
  </si>
  <si>
    <t>12/09/2009</t>
  </si>
  <si>
    <t>BACHET</t>
  </si>
  <si>
    <t>A79738C0060532MMIFRA</t>
  </si>
  <si>
    <t>04/12/1971</t>
  </si>
  <si>
    <t>A29463C0060532MV3FRA</t>
  </si>
  <si>
    <t>21/06/1998</t>
  </si>
  <si>
    <t>Lola</t>
  </si>
  <si>
    <t>A29464C0060532FS2FRA</t>
  </si>
  <si>
    <t>12/02/1987</t>
  </si>
  <si>
    <t>AUDUBERT</t>
  </si>
  <si>
    <t>B15945C0060532MS4FRA</t>
  </si>
  <si>
    <t>29/12/1981</t>
  </si>
  <si>
    <t>ARDILLON</t>
  </si>
  <si>
    <t>A30052C0060532MV1FRA</t>
  </si>
  <si>
    <t>21/12/1979</t>
  </si>
  <si>
    <t>LABBE</t>
  </si>
  <si>
    <t>B54113C0061803MV1FRA</t>
  </si>
  <si>
    <t>19/05/1995</t>
  </si>
  <si>
    <t>GILBERT</t>
  </si>
  <si>
    <t>Oceane</t>
  </si>
  <si>
    <t>C11535D0061803FS2FRA</t>
  </si>
  <si>
    <t>27/03/1990</t>
  </si>
  <si>
    <t>DESNOS</t>
  </si>
  <si>
    <t>C11533D0061803FS3FRA</t>
  </si>
  <si>
    <t>05/02/1965</t>
  </si>
  <si>
    <t>Veronique</t>
  </si>
  <si>
    <t>C11536D0061803FV4FRA</t>
  </si>
  <si>
    <t>19/01/1961</t>
  </si>
  <si>
    <t>ZAID</t>
  </si>
  <si>
    <t>Abdelalie</t>
  </si>
  <si>
    <t>B07719L0060976MV5FRA</t>
  </si>
  <si>
    <t>22/12/1964</t>
  </si>
  <si>
    <t>VAYSSIERE</t>
  </si>
  <si>
    <t>B99879C0060976MV4FRA</t>
  </si>
  <si>
    <t>26/01/1963</t>
  </si>
  <si>
    <t>VALENTIN</t>
  </si>
  <si>
    <t>A75203L0060976MV5FRA</t>
  </si>
  <si>
    <t>21/08/1985</t>
  </si>
  <si>
    <t>THERAUD</t>
  </si>
  <si>
    <t>A77021L0060976MS4FRA</t>
  </si>
  <si>
    <t>04/01/1981</t>
  </si>
  <si>
    <t>SAULNIER</t>
  </si>
  <si>
    <t>C00329C0060976MV1FRA</t>
  </si>
  <si>
    <t>ROYER</t>
  </si>
  <si>
    <t>C04692C0060976FS3FRA</t>
  </si>
  <si>
    <t>06/05/1988</t>
  </si>
  <si>
    <t>ROULAND</t>
  </si>
  <si>
    <t>MAXIME</t>
  </si>
  <si>
    <t>C22081C0060976MS4FRA</t>
  </si>
  <si>
    <t>04/08/2006</t>
  </si>
  <si>
    <t>Timeo</t>
  </si>
  <si>
    <t>C21651C0060976MCAFRA</t>
  </si>
  <si>
    <t>15/09/1975</t>
  </si>
  <si>
    <t>RETORET</t>
  </si>
  <si>
    <t>NATHALIE</t>
  </si>
  <si>
    <t>A89129C0060976FV2FRA</t>
  </si>
  <si>
    <t>04/05/1968</t>
  </si>
  <si>
    <t>RAVE</t>
  </si>
  <si>
    <t>A74692C0060976MV4FRA</t>
  </si>
  <si>
    <t>10/11/1970</t>
  </si>
  <si>
    <t>Marie Noelle</t>
  </si>
  <si>
    <t>A92067L0060976FV3FRA</t>
  </si>
  <si>
    <t>10/01/1992</t>
  </si>
  <si>
    <t>RAKOTOFIRINGA</t>
  </si>
  <si>
    <t>B53033C0060976FS3FRA</t>
  </si>
  <si>
    <t>01/08/1999</t>
  </si>
  <si>
    <t>PONS</t>
  </si>
  <si>
    <t>Clara</t>
  </si>
  <si>
    <t>C22106C0060976FS1FRA</t>
  </si>
  <si>
    <t>17/04/1979</t>
  </si>
  <si>
    <t>POISSON</t>
  </si>
  <si>
    <t>B04874C0060976MV1FRA</t>
  </si>
  <si>
    <t>22/02/1983</t>
  </si>
  <si>
    <t>PILOQUET</t>
  </si>
  <si>
    <t>B83842L0060976FV1FRA</t>
  </si>
  <si>
    <t>30/10/2006</t>
  </si>
  <si>
    <t>PILLAUDIN</t>
  </si>
  <si>
    <t>C22022L0060976MCAFRA</t>
  </si>
  <si>
    <t>05/05/1975</t>
  </si>
  <si>
    <t>A91037C0060976MV2FRA</t>
  </si>
  <si>
    <t>03/04/1983</t>
  </si>
  <si>
    <t>C06920L0060976FV1FRA</t>
  </si>
  <si>
    <t>07/08/1997</t>
  </si>
  <si>
    <t>PAOLI</t>
  </si>
  <si>
    <t>C18837C0060976MS2FRA</t>
  </si>
  <si>
    <t>30/07/1986</t>
  </si>
  <si>
    <t>NEGRE</t>
  </si>
  <si>
    <t>C20576C0060976MS4FRA</t>
  </si>
  <si>
    <t>20/10/1967</t>
  </si>
  <si>
    <t>MUREAU</t>
  </si>
  <si>
    <t>DIDIER</t>
  </si>
  <si>
    <t>A79695C0060976MV4FRA</t>
  </si>
  <si>
    <t>30/09/2000</t>
  </si>
  <si>
    <t>MULARD</t>
  </si>
  <si>
    <t>Matthias</t>
  </si>
  <si>
    <t>C20788C0060976MS1FRA</t>
  </si>
  <si>
    <t>22/09/1996</t>
  </si>
  <si>
    <t>MORINEAU</t>
  </si>
  <si>
    <t>Jean Baptiste</t>
  </si>
  <si>
    <t>C23617C0060976MS2FRA</t>
  </si>
  <si>
    <t>14/12/1972</t>
  </si>
  <si>
    <t>MONPROFIT</t>
  </si>
  <si>
    <t>A44926C0060976MV3FRA</t>
  </si>
  <si>
    <t>24/06/1963</t>
  </si>
  <si>
    <t>MILLE</t>
  </si>
  <si>
    <t>Thierry</t>
  </si>
  <si>
    <t>B79729L0060976MV5FRA</t>
  </si>
  <si>
    <t>10/08/1981</t>
  </si>
  <si>
    <t>MERCIER</t>
  </si>
  <si>
    <t>C25085C0060976MV1FRA</t>
  </si>
  <si>
    <t>04/01/1986</t>
  </si>
  <si>
    <t>MATHIEU</t>
  </si>
  <si>
    <t>B61592L0060976FS4FRA</t>
  </si>
  <si>
    <t>20/03/1968</t>
  </si>
  <si>
    <t>C24896L0060976MV4FRA</t>
  </si>
  <si>
    <t>JEAN FRANCOIS</t>
  </si>
  <si>
    <t>A63871C0060976MV3FRA</t>
  </si>
  <si>
    <t>30/10/1975</t>
  </si>
  <si>
    <t>MADRE</t>
  </si>
  <si>
    <t>C01943C0060976MV2FRA</t>
  </si>
  <si>
    <t>21/02/1974</t>
  </si>
  <si>
    <t>LUNEAU</t>
  </si>
  <si>
    <t>Jerome</t>
  </si>
  <si>
    <t>A71740C0060976MV2FRA</t>
  </si>
  <si>
    <t>07/01/1973</t>
  </si>
  <si>
    <t>LORION</t>
  </si>
  <si>
    <t>A11767C0060976MV3FRA</t>
  </si>
  <si>
    <t>16/12/1986</t>
  </si>
  <si>
    <t>LEGALL</t>
  </si>
  <si>
    <t>A42143C0060976MS4FRA</t>
  </si>
  <si>
    <t>17/03/1988</t>
  </si>
  <si>
    <t>LECLERCQ</t>
  </si>
  <si>
    <t>B76958C0060976MS4FRA</t>
  </si>
  <si>
    <t>23/12/1994</t>
  </si>
  <si>
    <t>C22160C0060976MS2FRA</t>
  </si>
  <si>
    <t>15/01/1972</t>
  </si>
  <si>
    <t>LE REUN</t>
  </si>
  <si>
    <t>B38965C0060976MV3FRA</t>
  </si>
  <si>
    <t>06/09/1977</t>
  </si>
  <si>
    <t>LE MOIGNE</t>
  </si>
  <si>
    <t>A29954C0060976MV2FRA</t>
  </si>
  <si>
    <t>05/09/2004</t>
  </si>
  <si>
    <t>LAFARGUE</t>
  </si>
  <si>
    <t>C21378L0060976MJUFRA</t>
  </si>
  <si>
    <t>29/12/1976</t>
  </si>
  <si>
    <t>LACROUTS</t>
  </si>
  <si>
    <t>C22861C0060976MV2FRA</t>
  </si>
  <si>
    <t>14/06/2006</t>
  </si>
  <si>
    <t>C24476C0060976MCAFRA</t>
  </si>
  <si>
    <t>13/04/1979</t>
  </si>
  <si>
    <t>LABARONNE</t>
  </si>
  <si>
    <t>C05940C0060976MV1FRA</t>
  </si>
  <si>
    <t>01/01/1979</t>
  </si>
  <si>
    <t>HOUSTE</t>
  </si>
  <si>
    <t>Tatiana</t>
  </si>
  <si>
    <t>C27908L0060976FV1FRA</t>
  </si>
  <si>
    <t>10/05/2009</t>
  </si>
  <si>
    <t>HATU</t>
  </si>
  <si>
    <t>Luca Matei</t>
  </si>
  <si>
    <t>C27928L0060976MMIROU</t>
  </si>
  <si>
    <t>08/06/1983</t>
  </si>
  <si>
    <t>Ilie</t>
  </si>
  <si>
    <t>C20321L0060976MV1ROU</t>
  </si>
  <si>
    <t>17/07/1990</t>
  </si>
  <si>
    <t>GUICHARD</t>
  </si>
  <si>
    <t>B41663L0060976MS3FRA</t>
  </si>
  <si>
    <t>24/05/1963</t>
  </si>
  <si>
    <t xml:space="preserve">GIRAULT </t>
  </si>
  <si>
    <t>A75207L0060976FV5FRA</t>
  </si>
  <si>
    <t>18/11/1975</t>
  </si>
  <si>
    <t>GENETAY</t>
  </si>
  <si>
    <t>JEAN PHILIPPE</t>
  </si>
  <si>
    <t>A28008C0060976MV2FRA</t>
  </si>
  <si>
    <t>27/11/1974</t>
  </si>
  <si>
    <t>A29419L0060976MV2FRA</t>
  </si>
  <si>
    <t>21/05/1993</t>
  </si>
  <si>
    <t>FERON</t>
  </si>
  <si>
    <t>C23964L0060976FS3FRA</t>
  </si>
  <si>
    <t>13/10/1997</t>
  </si>
  <si>
    <t>DESHAYES</t>
  </si>
  <si>
    <t>C27446L0060976FS2FRA</t>
  </si>
  <si>
    <t>25/04/1968</t>
  </si>
  <si>
    <t xml:space="preserve">DELAVAULT </t>
  </si>
  <si>
    <t>Alain</t>
  </si>
  <si>
    <t>A92327C0060976MV4FRA</t>
  </si>
  <si>
    <t>16/01/1977</t>
  </si>
  <si>
    <t>DE RYCKERE</t>
  </si>
  <si>
    <t>C00158C0060976MV2FRA</t>
  </si>
  <si>
    <t>31/08/1976</t>
  </si>
  <si>
    <t>DE QUILLACQ</t>
  </si>
  <si>
    <t>C23536L0060976MV2FRA</t>
  </si>
  <si>
    <t>15/12/2005</t>
  </si>
  <si>
    <t>C01299C0060976MJUFRA</t>
  </si>
  <si>
    <t>01/05/1978</t>
  </si>
  <si>
    <t>C01237C0060976FV2FRA</t>
  </si>
  <si>
    <t>19/04/2005</t>
  </si>
  <si>
    <t>Antoine</t>
  </si>
  <si>
    <t>B13749C0060976MJUFRA</t>
  </si>
  <si>
    <t>21/10/1985</t>
  </si>
  <si>
    <t>CUNEO</t>
  </si>
  <si>
    <t>B48379C0060976MS4FRA</t>
  </si>
  <si>
    <t>17/08/1980</t>
  </si>
  <si>
    <t>COUTURE</t>
  </si>
  <si>
    <t>C27979C0060976MV1FRA</t>
  </si>
  <si>
    <t>25/07/1981</t>
  </si>
  <si>
    <t>COTTIN</t>
  </si>
  <si>
    <t>Sarah</t>
  </si>
  <si>
    <t>C25971L0060976FV1FRA</t>
  </si>
  <si>
    <t>09/03/1974</t>
  </si>
  <si>
    <t>CLERC</t>
  </si>
  <si>
    <t>CYRIL</t>
  </si>
  <si>
    <t>A29486C0060976MV2FRA</t>
  </si>
  <si>
    <t>14/05/1973</t>
  </si>
  <si>
    <t>CHIPON</t>
  </si>
  <si>
    <t>B60615C0060976MV3FRA</t>
  </si>
  <si>
    <t>05/06/1983</t>
  </si>
  <si>
    <t>C09399C0060976MV1FRA</t>
  </si>
  <si>
    <t>01/12/1976</t>
  </si>
  <si>
    <t>CHENEAU</t>
  </si>
  <si>
    <t>B76880L0060976FV2FRA</t>
  </si>
  <si>
    <t>24/04/1984</t>
  </si>
  <si>
    <t>CHAMPION</t>
  </si>
  <si>
    <t>Maela</t>
  </si>
  <si>
    <t>B99607L0060976FS4FRA</t>
  </si>
  <si>
    <t>21/05/1973</t>
  </si>
  <si>
    <t>CHACUN</t>
  </si>
  <si>
    <t>Joel</t>
  </si>
  <si>
    <t>C16566C0060976MV3FRA</t>
  </si>
  <si>
    <t>10/09/1970</t>
  </si>
  <si>
    <t>BROCHET</t>
  </si>
  <si>
    <t>A28605L0060976MV3FRA</t>
  </si>
  <si>
    <t>30/04/1962</t>
  </si>
  <si>
    <t>BOUCHER</t>
  </si>
  <si>
    <t>A75831C0060976MV5FRA</t>
  </si>
  <si>
    <t>06/09/1965</t>
  </si>
  <si>
    <t>BOITEAU</t>
  </si>
  <si>
    <t>B13255C0060976MV4FRA</t>
  </si>
  <si>
    <t>17/09/1984</t>
  </si>
  <si>
    <t>BOISSET</t>
  </si>
  <si>
    <t>A75847C0060976MS4FRA</t>
  </si>
  <si>
    <t>25/01/1999</t>
  </si>
  <si>
    <t>BLANDIN</t>
  </si>
  <si>
    <t>Maiwen</t>
  </si>
  <si>
    <t>C22405C0060976FS1FRA</t>
  </si>
  <si>
    <t>15/08/1979</t>
  </si>
  <si>
    <t>BESSON</t>
  </si>
  <si>
    <t>Fabien</t>
  </si>
  <si>
    <t>C17876L0060976MV1FRA</t>
  </si>
  <si>
    <t>30/06/1996</t>
  </si>
  <si>
    <t>BESNAULT</t>
  </si>
  <si>
    <t>B85108C0060976MS2FRA</t>
  </si>
  <si>
    <t>30/04/1967</t>
  </si>
  <si>
    <t>BERTHELOT</t>
  </si>
  <si>
    <t>B66660L0060976MV4FRA</t>
  </si>
  <si>
    <t>21/12/1996</t>
  </si>
  <si>
    <t>Georgia</t>
  </si>
  <si>
    <t>B66754C0060976FS2FRA</t>
  </si>
  <si>
    <t>29/03/2005</t>
  </si>
  <si>
    <t>BERGEON</t>
  </si>
  <si>
    <t>C18666L0060976MJUFRA</t>
  </si>
  <si>
    <t>06/09/1967</t>
  </si>
  <si>
    <t>B20267L0060976MV4FRA</t>
  </si>
  <si>
    <t>15/07/1979</t>
  </si>
  <si>
    <t>BERCY</t>
  </si>
  <si>
    <t>MICKAEL</t>
  </si>
  <si>
    <t>B30018C0060976MV1FRA</t>
  </si>
  <si>
    <t>14/04/1990</t>
  </si>
  <si>
    <t>BARON</t>
  </si>
  <si>
    <t>C00061C0060976MS3FRA</t>
  </si>
  <si>
    <t>22/02/1991</t>
  </si>
  <si>
    <t>BARBIN</t>
  </si>
  <si>
    <t>C19168C0060976FS3FRA</t>
  </si>
  <si>
    <t>08/08/1986</t>
  </si>
  <si>
    <t>AZZOPARDI</t>
  </si>
  <si>
    <t>B38755C0060976FS4FRA</t>
  </si>
  <si>
    <t>10/05/1973</t>
  </si>
  <si>
    <t>ARNAUD</t>
  </si>
  <si>
    <t>A91900C0060976MV3FRA</t>
  </si>
  <si>
    <t>29/09/1961</t>
  </si>
  <si>
    <t>A83389C0060976MV5FRA</t>
  </si>
  <si>
    <t>10/10/1966</t>
  </si>
  <si>
    <t>GAEL</t>
  </si>
  <si>
    <t>A28454C0060521MV4FRA</t>
  </si>
  <si>
    <t>01/09/1954</t>
  </si>
  <si>
    <t>LE BAIL</t>
  </si>
  <si>
    <t>A28458D0060521MV6FRA</t>
  </si>
  <si>
    <t>02/12/1953</t>
  </si>
  <si>
    <t>GOURDON</t>
  </si>
  <si>
    <t>PATRICE</t>
  </si>
  <si>
    <t>A28449C0060521MV7FRA</t>
  </si>
  <si>
    <t>05/12/1958</t>
  </si>
  <si>
    <t>DOLLO</t>
  </si>
  <si>
    <t>A28451L0060521MV6FRA</t>
  </si>
  <si>
    <t>23/02/1993</t>
  </si>
  <si>
    <t>A84144C0060521MS3FRA</t>
  </si>
  <si>
    <t>13/12/1971</t>
  </si>
  <si>
    <t>BROCHARD</t>
  </si>
  <si>
    <t>EMERIC</t>
  </si>
  <si>
    <t>A28453C0060521MV3FRA</t>
  </si>
  <si>
    <t>26/04/1956</t>
  </si>
  <si>
    <t>ALLERY</t>
  </si>
  <si>
    <t>A28456L0060521MV6FRA</t>
  </si>
  <si>
    <t>27/11/1978</t>
  </si>
  <si>
    <t>VAXELAIRE</t>
  </si>
  <si>
    <t>A29322C0060531MV2FRA</t>
  </si>
  <si>
    <t>15/02/1980</t>
  </si>
  <si>
    <t>TOURAULT</t>
  </si>
  <si>
    <t>Marie Anne</t>
  </si>
  <si>
    <t>A29334C0060531FV1FRA</t>
  </si>
  <si>
    <t>20/04/2003</t>
  </si>
  <si>
    <t>TALBOT</t>
  </si>
  <si>
    <t>Agathe</t>
  </si>
  <si>
    <t>C12682C0060531FS1FRA</t>
  </si>
  <si>
    <t>14/11/1988</t>
  </si>
  <si>
    <t>SWIDERSKI</t>
  </si>
  <si>
    <t>A92717C0060531FS4FRA</t>
  </si>
  <si>
    <t>09/05/1967</t>
  </si>
  <si>
    <t>STOENS</t>
  </si>
  <si>
    <t>A29329C0060531MV4FRA</t>
  </si>
  <si>
    <t>18/05/1972</t>
  </si>
  <si>
    <t>STIEVENARD</t>
  </si>
  <si>
    <t>B33985C0060531MV3FRA</t>
  </si>
  <si>
    <t>28/11/1973</t>
  </si>
  <si>
    <t>SOILEUX</t>
  </si>
  <si>
    <t>B33831C0060531MV3FRA</t>
  </si>
  <si>
    <t>04/03/2001</t>
  </si>
  <si>
    <t>SCHROTZ   DELGADO</t>
  </si>
  <si>
    <t>Maeva</t>
  </si>
  <si>
    <t>C21914C0060531FS1FRA</t>
  </si>
  <si>
    <t>05/04/1978</t>
  </si>
  <si>
    <t>SCHARFF</t>
  </si>
  <si>
    <t>C06011C0060531MV2FRA</t>
  </si>
  <si>
    <t>26/08/1977</t>
  </si>
  <si>
    <t>ROUSSIER</t>
  </si>
  <si>
    <t>JOSIANE</t>
  </si>
  <si>
    <t>A05089L0060531FV2FRA</t>
  </si>
  <si>
    <t>25/09/1995</t>
  </si>
  <si>
    <t>ROBERT DE LATOUR</t>
  </si>
  <si>
    <t>C25281C0060531FS2FRA</t>
  </si>
  <si>
    <t>25/10/1973</t>
  </si>
  <si>
    <t>A63418L0060531FV3FRA</t>
  </si>
  <si>
    <t>14/08/1973</t>
  </si>
  <si>
    <t>A29327C0060531MV3FRA</t>
  </si>
  <si>
    <t>31/03/1981</t>
  </si>
  <si>
    <t>POULLEAU</t>
  </si>
  <si>
    <t>A29357C0060531MV1FRA</t>
  </si>
  <si>
    <t>02/11/1977</t>
  </si>
  <si>
    <t>POUILLOT</t>
  </si>
  <si>
    <t>Ronald</t>
  </si>
  <si>
    <t>A95631C0060531MV2FRA</t>
  </si>
  <si>
    <t>10/01/1995</t>
  </si>
  <si>
    <t>PORRET</t>
  </si>
  <si>
    <t>Theo</t>
  </si>
  <si>
    <t>C21695C0060531MS2FRA</t>
  </si>
  <si>
    <t>21/11/1966</t>
  </si>
  <si>
    <t>A29323C0060531MV4FRA</t>
  </si>
  <si>
    <t>25/10/1968</t>
  </si>
  <si>
    <t>PITOIS</t>
  </si>
  <si>
    <t>B85088C0060531MV4FRA</t>
  </si>
  <si>
    <t>05/10/1996</t>
  </si>
  <si>
    <t>PASQUET</t>
  </si>
  <si>
    <t>Yoan</t>
  </si>
  <si>
    <t>C09196C0060531MS2FRA</t>
  </si>
  <si>
    <t>28/08/1965</t>
  </si>
  <si>
    <t>NOYER</t>
  </si>
  <si>
    <t>A29349C0060531MV4FRA</t>
  </si>
  <si>
    <t>24/04/1977</t>
  </si>
  <si>
    <t>NAUDINET</t>
  </si>
  <si>
    <t>B33661C0060531MV2FRA</t>
  </si>
  <si>
    <t>08/03/1973</t>
  </si>
  <si>
    <t>MERAY</t>
  </si>
  <si>
    <t>B08538C0060531MV3FRA</t>
  </si>
  <si>
    <t>01/07/1989</t>
  </si>
  <si>
    <t>LOUSTAU</t>
  </si>
  <si>
    <t>B76237C0060531MS3FRA</t>
  </si>
  <si>
    <t>27/06/1971</t>
  </si>
  <si>
    <t>LIPSKI</t>
  </si>
  <si>
    <t>B85457C0060531MV3FRA</t>
  </si>
  <si>
    <t>24/07/1967</t>
  </si>
  <si>
    <t>LESIMPLE</t>
  </si>
  <si>
    <t>A29335C0060531MV4FRA</t>
  </si>
  <si>
    <t>07/04/1981</t>
  </si>
  <si>
    <t>B29267C0060531MV1FRA</t>
  </si>
  <si>
    <t>13/10/1979</t>
  </si>
  <si>
    <t>LELOUP</t>
  </si>
  <si>
    <t>A75608C0060531MV1FRA</t>
  </si>
  <si>
    <t>07/10/1978</t>
  </si>
  <si>
    <t>LE ROUZIC</t>
  </si>
  <si>
    <t>A41407C0060531MV2FRA</t>
  </si>
  <si>
    <t>05/11/1991</t>
  </si>
  <si>
    <t>LANZINGER</t>
  </si>
  <si>
    <t>Elsa</t>
  </si>
  <si>
    <t>B86297C0060531FS3FRA</t>
  </si>
  <si>
    <t>05/06/1997</t>
  </si>
  <si>
    <t>LAMARQUE</t>
  </si>
  <si>
    <t>B02579C0060531MS2FRA</t>
  </si>
  <si>
    <t>02/08/1981</t>
  </si>
  <si>
    <t>JOINT</t>
  </si>
  <si>
    <t>Gwenael</t>
  </si>
  <si>
    <t>A41223C0060531MV1FRA</t>
  </si>
  <si>
    <t>20/02/1988</t>
  </si>
  <si>
    <t>HOUGNON</t>
  </si>
  <si>
    <t>B61152C0060531FS4FRA</t>
  </si>
  <si>
    <t>27/10/1974</t>
  </si>
  <si>
    <t>GUERIN COUTANSAIS</t>
  </si>
  <si>
    <t>BEATRICE</t>
  </si>
  <si>
    <t>A29354C0060531FV2FRA</t>
  </si>
  <si>
    <t>20/06/1974</t>
  </si>
  <si>
    <t>GOUELLAIN</t>
  </si>
  <si>
    <t>B27174C0060531MV2FRA</t>
  </si>
  <si>
    <t>18/02/1993</t>
  </si>
  <si>
    <t>GOUBINAT</t>
  </si>
  <si>
    <t>C21242C0060531MS3FRA</t>
  </si>
  <si>
    <t>23/02/1982</t>
  </si>
  <si>
    <t>GIROT</t>
  </si>
  <si>
    <t>Ghislain</t>
  </si>
  <si>
    <t>A92674L0060531MV1FRA</t>
  </si>
  <si>
    <t>28/05/1978</t>
  </si>
  <si>
    <t>GARDAN</t>
  </si>
  <si>
    <t>SOPHIE</t>
  </si>
  <si>
    <t>B06484C0060531FV2FRA</t>
  </si>
  <si>
    <t>26/10/1971</t>
  </si>
  <si>
    <t>GAMEL</t>
  </si>
  <si>
    <t>B14567C0060531MV3FRA</t>
  </si>
  <si>
    <t>18/10/1977</t>
  </si>
  <si>
    <t>GALVANE</t>
  </si>
  <si>
    <t>Michel</t>
  </si>
  <si>
    <t>B62782C0060531MV2FRA</t>
  </si>
  <si>
    <t>10/04/1988</t>
  </si>
  <si>
    <t>FERRE</t>
  </si>
  <si>
    <t>FABIEN</t>
  </si>
  <si>
    <t>A04313C0060531MS4FRA</t>
  </si>
  <si>
    <t>03/12/1963</t>
  </si>
  <si>
    <t>ESNEE</t>
  </si>
  <si>
    <t>A29331C0060531MV5FRA</t>
  </si>
  <si>
    <t>14/06/1979</t>
  </si>
  <si>
    <t>ELICECHEA</t>
  </si>
  <si>
    <t>Willy</t>
  </si>
  <si>
    <t>A70869C0060531MV1FRA</t>
  </si>
  <si>
    <t>12/05/1996</t>
  </si>
  <si>
    <t>DION</t>
  </si>
  <si>
    <t>Marie Anais</t>
  </si>
  <si>
    <t>C17239C0060531MS2FRA</t>
  </si>
  <si>
    <t>10/03/1977</t>
  </si>
  <si>
    <t>DEFRETIN</t>
  </si>
  <si>
    <t>C07881L0060531MV2FRA</t>
  </si>
  <si>
    <t>27/02/1977</t>
  </si>
  <si>
    <t>B34904L0060531FV2FRA</t>
  </si>
  <si>
    <t>25/06/1976</t>
  </si>
  <si>
    <t>Mikael</t>
  </si>
  <si>
    <t>B82709C0060531MV2FRA</t>
  </si>
  <si>
    <t>08/01/1963</t>
  </si>
  <si>
    <t>CHAUVIN</t>
  </si>
  <si>
    <t>B66615C0060531MV5FRA</t>
  </si>
  <si>
    <t>10/04/1987</t>
  </si>
  <si>
    <t>CARVALHO</t>
  </si>
  <si>
    <t>Renaud</t>
  </si>
  <si>
    <t>C30081L0060531MS4FRA</t>
  </si>
  <si>
    <t>CARTRY</t>
  </si>
  <si>
    <t>C11670C0060531MS3FRA</t>
  </si>
  <si>
    <t>22/04/1969</t>
  </si>
  <si>
    <t>CAILLE</t>
  </si>
  <si>
    <t>JEAN ROBERT</t>
  </si>
  <si>
    <t>A29318C0060531MV3FRA</t>
  </si>
  <si>
    <t>06/01/1991</t>
  </si>
  <si>
    <t>BROUDIN</t>
  </si>
  <si>
    <t>C25282C0060531MS3FRA</t>
  </si>
  <si>
    <t>30/10/1996</t>
  </si>
  <si>
    <t>BRASSEUR</t>
  </si>
  <si>
    <t>B73967L0060531FS2FRA</t>
  </si>
  <si>
    <t>28/06/1995</t>
  </si>
  <si>
    <t>BEURRIER</t>
  </si>
  <si>
    <t>Clovis</t>
  </si>
  <si>
    <t>B55086C0060531MS2FRA</t>
  </si>
  <si>
    <t>22/03/1968</t>
  </si>
  <si>
    <t>BEJNA</t>
  </si>
  <si>
    <t>JEAN MARC</t>
  </si>
  <si>
    <t>A29336C0060531MV4FRA</t>
  </si>
  <si>
    <t>03/04/1962</t>
  </si>
  <si>
    <t xml:space="preserve">BEAUCHAMP </t>
  </si>
  <si>
    <t>Sylvie</t>
  </si>
  <si>
    <t>A29353C0060531FV5FRA</t>
  </si>
  <si>
    <t>11/04/1980</t>
  </si>
  <si>
    <t>BARBIER</t>
  </si>
  <si>
    <t>A47089C0060531MV1FRA</t>
  </si>
  <si>
    <t>30/11/1973</t>
  </si>
  <si>
    <t>BACHEROT</t>
  </si>
  <si>
    <t>B41771C0060531MV3FRA</t>
  </si>
  <si>
    <t>29/03/1969</t>
  </si>
  <si>
    <t>C20741C0060531MV3FRA</t>
  </si>
  <si>
    <t>24/07/1977</t>
  </si>
  <si>
    <t>AUCLIN</t>
  </si>
  <si>
    <t>A29338C0060531MV2FRA</t>
  </si>
  <si>
    <t>24/01/1991</t>
  </si>
  <si>
    <t>AUBRY</t>
  </si>
  <si>
    <t>Sylvain</t>
  </si>
  <si>
    <t>A93349C0060531MS3FRA</t>
  </si>
  <si>
    <t>15/09/1976</t>
  </si>
  <si>
    <t>ALIZON</t>
  </si>
  <si>
    <t>B64193C0060531FV2FRA</t>
  </si>
  <si>
    <t>31/05/1983</t>
  </si>
  <si>
    <t>VEYLAND</t>
  </si>
  <si>
    <t>Yoann</t>
  </si>
  <si>
    <t>C16085C0060520MV1FRA</t>
  </si>
  <si>
    <t>12/10/1992</t>
  </si>
  <si>
    <t>VAN BEVEREN</t>
  </si>
  <si>
    <t>DAMIEN</t>
  </si>
  <si>
    <t>A29315C0060520MS3FRA</t>
  </si>
  <si>
    <t>31/07/1992</t>
  </si>
  <si>
    <t>TRIMAUD</t>
  </si>
  <si>
    <t>B93467C0060520MS3FRA</t>
  </si>
  <si>
    <t>28/12/1969</t>
  </si>
  <si>
    <t>TOUZO</t>
  </si>
  <si>
    <t>GERVAIS</t>
  </si>
  <si>
    <t>B33729C0060520MV3FRA</t>
  </si>
  <si>
    <t>22/03/1997</t>
  </si>
  <si>
    <t>Thibault</t>
  </si>
  <si>
    <t>C23582C0060520MS2FRA</t>
  </si>
  <si>
    <t>18/10/1999</t>
  </si>
  <si>
    <t>NATHAN</t>
  </si>
  <si>
    <t>B64981C0060520MS1FRA</t>
  </si>
  <si>
    <t>11/11/1978</t>
  </si>
  <si>
    <t>THIEBARD</t>
  </si>
  <si>
    <t>Stephan</t>
  </si>
  <si>
    <t>C01564C0060520MV2FRA</t>
  </si>
  <si>
    <t>29/04/1999</t>
  </si>
  <si>
    <t>THEISEN</t>
  </si>
  <si>
    <t>Nils</t>
  </si>
  <si>
    <t>C18667C0060520MS1FRA</t>
  </si>
  <si>
    <t>13/05/1995</t>
  </si>
  <si>
    <t>SUPPLISSON</t>
  </si>
  <si>
    <t>C27398C0060520MS2FRA</t>
  </si>
  <si>
    <t>SOLER</t>
  </si>
  <si>
    <t>C17517C0060520MS2FRA</t>
  </si>
  <si>
    <t>19/05/1998</t>
  </si>
  <si>
    <t>SIRI</t>
  </si>
  <si>
    <t>C27641C0060520MS2FRA</t>
  </si>
  <si>
    <t>26/07/1971</t>
  </si>
  <si>
    <t>SANTOS</t>
  </si>
  <si>
    <t>RUI</t>
  </si>
  <si>
    <t>A28356C0060520MV3PRT</t>
  </si>
  <si>
    <t>22/11/1995</t>
  </si>
  <si>
    <t>SACHOT</t>
  </si>
  <si>
    <t>Oriane</t>
  </si>
  <si>
    <t>B96235C0060520FS2FRA</t>
  </si>
  <si>
    <t>08/02/1984</t>
  </si>
  <si>
    <t>ROUX</t>
  </si>
  <si>
    <t>C15874C0060520MS4FRA</t>
  </si>
  <si>
    <t>18/10/1962</t>
  </si>
  <si>
    <t>ROUDAIRE</t>
  </si>
  <si>
    <t>A28392C0060520MV5FRA</t>
  </si>
  <si>
    <t>29/06/1976</t>
  </si>
  <si>
    <t>REBIERE</t>
  </si>
  <si>
    <t>A89319C0060520MV2FRA</t>
  </si>
  <si>
    <t>10/08/2006</t>
  </si>
  <si>
    <t>QUETIN</t>
  </si>
  <si>
    <t>A77939C0060520MCAFRA</t>
  </si>
  <si>
    <t>21/12/1966</t>
  </si>
  <si>
    <t>B13638C0060520MV4FRA</t>
  </si>
  <si>
    <t>02/02/2010</t>
  </si>
  <si>
    <t>POTIER</t>
  </si>
  <si>
    <t>Louis</t>
  </si>
  <si>
    <t>B88560C0060520MBEFRA</t>
  </si>
  <si>
    <t>08/05/2012</t>
  </si>
  <si>
    <t>POTEZ</t>
  </si>
  <si>
    <t>ELINE</t>
  </si>
  <si>
    <t>B61474C0060520FPUFRA</t>
  </si>
  <si>
    <t>10/02/2011</t>
  </si>
  <si>
    <t>PINTO  DELCROIX</t>
  </si>
  <si>
    <t>Edgar</t>
  </si>
  <si>
    <t>C16973C0060520MBEFRA</t>
  </si>
  <si>
    <t>02/07/1998</t>
  </si>
  <si>
    <t>PINET</t>
  </si>
  <si>
    <t>A67636C0060520MS2FRA</t>
  </si>
  <si>
    <t>23/04/1962</t>
  </si>
  <si>
    <t>PELLETIER</t>
  </si>
  <si>
    <t>C22959C0060520MV5FRA</t>
  </si>
  <si>
    <t>09/11/1993</t>
  </si>
  <si>
    <t>B43287C0060520MS3FRA</t>
  </si>
  <si>
    <t>20/12/2008</t>
  </si>
  <si>
    <t>B09619C0060520MMIFRA</t>
  </si>
  <si>
    <t>19/08/1981</t>
  </si>
  <si>
    <t>OKOROKOFF</t>
  </si>
  <si>
    <t>B83744C0060520MV1FRA</t>
  </si>
  <si>
    <t>25/08/1983</t>
  </si>
  <si>
    <t>NOUE</t>
  </si>
  <si>
    <t>B33819C0060520MV1FRA</t>
  </si>
  <si>
    <t>04/08/1966</t>
  </si>
  <si>
    <t>NOE</t>
  </si>
  <si>
    <t>B38132C0060520FV4FRA</t>
  </si>
  <si>
    <t>12/08/1999</t>
  </si>
  <si>
    <t>C15850C0060520MS1FRA</t>
  </si>
  <si>
    <t>23/11/1968</t>
  </si>
  <si>
    <t>NERE</t>
  </si>
  <si>
    <t>A29514C0060520MV4FRA</t>
  </si>
  <si>
    <t>06/07/1970</t>
  </si>
  <si>
    <t>NAPPEY</t>
  </si>
  <si>
    <t>B69445C0060520MV3FRA</t>
  </si>
  <si>
    <t>09/09/1971</t>
  </si>
  <si>
    <t>MOTTES</t>
  </si>
  <si>
    <t>C13111C0060520FV3FRA</t>
  </si>
  <si>
    <t>18/01/1972</t>
  </si>
  <si>
    <t>MORIN</t>
  </si>
  <si>
    <t>A42958C0060520MV3FRA</t>
  </si>
  <si>
    <t>26/12/2012</t>
  </si>
  <si>
    <t>MORELLE</t>
  </si>
  <si>
    <t>B20033C0060520MPUFRA</t>
  </si>
  <si>
    <t>03/06/1973</t>
  </si>
  <si>
    <t>A28384C0060520MV3FRA</t>
  </si>
  <si>
    <t>03/03/1970</t>
  </si>
  <si>
    <t>A78091C0060520FV3FRA</t>
  </si>
  <si>
    <t>11/03/1996</t>
  </si>
  <si>
    <t>C06299C0060520MS2FRA</t>
  </si>
  <si>
    <t>05/08/2008</t>
  </si>
  <si>
    <t>MONTES</t>
  </si>
  <si>
    <t>Othilie</t>
  </si>
  <si>
    <t>C01310C0060520FMIFRA</t>
  </si>
  <si>
    <t>07/11/1968</t>
  </si>
  <si>
    <t xml:space="preserve">MASSARD </t>
  </si>
  <si>
    <t xml:space="preserve">Laurent </t>
  </si>
  <si>
    <t>B06103C0060520MV4FRA</t>
  </si>
  <si>
    <t>24/10/1969</t>
  </si>
  <si>
    <t>MASSARD</t>
  </si>
  <si>
    <t>Virginie</t>
  </si>
  <si>
    <t>C23526C0060520FV3FRA</t>
  </si>
  <si>
    <t>14/11/1976</t>
  </si>
  <si>
    <t>MALHERBE</t>
  </si>
  <si>
    <t>A28364C0060520FV2FRA</t>
  </si>
  <si>
    <t>01/01/1964</t>
  </si>
  <si>
    <t>LOY</t>
  </si>
  <si>
    <t>STEPHAN</t>
  </si>
  <si>
    <t>A28361C0060520MV4FRA</t>
  </si>
  <si>
    <t>25/01/1960</t>
  </si>
  <si>
    <t>LOTTIN</t>
  </si>
  <si>
    <t>A28379C0060520MV5FRA</t>
  </si>
  <si>
    <t>25/11/1987</t>
  </si>
  <si>
    <t>LORIDE</t>
  </si>
  <si>
    <t>C10189L0060520MS4FRA</t>
  </si>
  <si>
    <t>28/12/1983</t>
  </si>
  <si>
    <t>LORENZI</t>
  </si>
  <si>
    <t>A59257D0060520FV1FRA</t>
  </si>
  <si>
    <t>29/03/1964</t>
  </si>
  <si>
    <t>B00205C0060520MV4FRA</t>
  </si>
  <si>
    <t>15/03/1973</t>
  </si>
  <si>
    <t>LION</t>
  </si>
  <si>
    <t>A48638C0060520MV3FRA</t>
  </si>
  <si>
    <t>LILOU MARTEAU</t>
  </si>
  <si>
    <t>MARTEAU Lilou</t>
  </si>
  <si>
    <t>C02535C0060520FPUFRA</t>
  </si>
  <si>
    <t>03/09/1993</t>
  </si>
  <si>
    <t>LEMAIRE</t>
  </si>
  <si>
    <t>Melanie</t>
  </si>
  <si>
    <t>A94998L0060520FS3FRA</t>
  </si>
  <si>
    <t>19/04/1972</t>
  </si>
  <si>
    <t>A28435C0060520MV3FRA</t>
  </si>
  <si>
    <t>13/10/1965</t>
  </si>
  <si>
    <t>A95426C0060520FV4FRA</t>
  </si>
  <si>
    <t>06/10/1966</t>
  </si>
  <si>
    <t>A28394C0060520MV4FRA</t>
  </si>
  <si>
    <t>25/11/2010</t>
  </si>
  <si>
    <t>LECOIN</t>
  </si>
  <si>
    <t>VIANNEY</t>
  </si>
  <si>
    <t>B66882C0060520MBEFRA</t>
  </si>
  <si>
    <t>25/07/1966</t>
  </si>
  <si>
    <t>LEBLAN</t>
  </si>
  <si>
    <t>A76349C0060520MV4FRA</t>
  </si>
  <si>
    <t>17/09/2011</t>
  </si>
  <si>
    <t>LE JEUNE</t>
  </si>
  <si>
    <t>Aubin</t>
  </si>
  <si>
    <t>B64370C0060520MBEFRA</t>
  </si>
  <si>
    <t>05/05/1996</t>
  </si>
  <si>
    <t>LE DENMAT</t>
  </si>
  <si>
    <t>C16626C0060520FS2FRA</t>
  </si>
  <si>
    <t>10/06/2015</t>
  </si>
  <si>
    <t>KYVEL COULONGEAT</t>
  </si>
  <si>
    <t>B99954C0060520MPOFRA</t>
  </si>
  <si>
    <t>21/12/1975</t>
  </si>
  <si>
    <t>A28899C0060520MV2FRA</t>
  </si>
  <si>
    <t>22/06/1961</t>
  </si>
  <si>
    <t>JOTTREAU</t>
  </si>
  <si>
    <t>B78019C0060520MV5FRA</t>
  </si>
  <si>
    <t>09/01/1968</t>
  </si>
  <si>
    <t>JALIBERT</t>
  </si>
  <si>
    <t>Herve</t>
  </si>
  <si>
    <t>C07136C0060520MV4FRA</t>
  </si>
  <si>
    <t>15/02/1991</t>
  </si>
  <si>
    <t>HURREAU SAUVET</t>
  </si>
  <si>
    <t>Floriane</t>
  </si>
  <si>
    <t>C21683L0060520FS3FRA</t>
  </si>
  <si>
    <t>04/01/1982</t>
  </si>
  <si>
    <t>HURAULT</t>
  </si>
  <si>
    <t>B13292C0060520MV1FRA</t>
  </si>
  <si>
    <t>26/01/1977</t>
  </si>
  <si>
    <t>HUE</t>
  </si>
  <si>
    <t>A61236C0060520FV2FRA</t>
  </si>
  <si>
    <t>20/10/1965</t>
  </si>
  <si>
    <t>HOERDT</t>
  </si>
  <si>
    <t>MALGORZATA</t>
  </si>
  <si>
    <t>A77488C0060520FV4FRA</t>
  </si>
  <si>
    <t>08/06/1984</t>
  </si>
  <si>
    <t>HOAREAU</t>
  </si>
  <si>
    <t>ANNE LAURENCE</t>
  </si>
  <si>
    <t>B19497C0060520FS4FRA</t>
  </si>
  <si>
    <t>28/09/2012</t>
  </si>
  <si>
    <t>GUERRERO SANCHEZ</t>
  </si>
  <si>
    <t>MATHILDA</t>
  </si>
  <si>
    <t>C17202C0060520FPUFRA</t>
  </si>
  <si>
    <t>NOWEN</t>
  </si>
  <si>
    <t>C17836C0060520MPUFRA</t>
  </si>
  <si>
    <t>14/11/1970</t>
  </si>
  <si>
    <t>GILLAIZEAU TETARD</t>
  </si>
  <si>
    <t>A93683C0060520FV3FRA</t>
  </si>
  <si>
    <t>12/12/1969</t>
  </si>
  <si>
    <t>Brice</t>
  </si>
  <si>
    <t>A44954C0060520MV3FRA</t>
  </si>
  <si>
    <t>31/01/1972</t>
  </si>
  <si>
    <t xml:space="preserve">GAUTROT </t>
  </si>
  <si>
    <t>B08814C0060520MV3FRA</t>
  </si>
  <si>
    <t>16/04/2009</t>
  </si>
  <si>
    <t>LEOPOL</t>
  </si>
  <si>
    <t>C24118C0060520MMIFRA</t>
  </si>
  <si>
    <t>11/06/1980</t>
  </si>
  <si>
    <t>GAFFIE</t>
  </si>
  <si>
    <t>Yolande</t>
  </si>
  <si>
    <t>A64499C0060520FV1FRA</t>
  </si>
  <si>
    <t>26/07/1970</t>
  </si>
  <si>
    <t>GADEAU</t>
  </si>
  <si>
    <t>DANY</t>
  </si>
  <si>
    <t>A28436C0060520MV3FRA</t>
  </si>
  <si>
    <t>01/11/1968</t>
  </si>
  <si>
    <t>FILLION</t>
  </si>
  <si>
    <t>C24684C0060520FV4FRA</t>
  </si>
  <si>
    <t>17/09/1972</t>
  </si>
  <si>
    <t>ENGELHARD</t>
  </si>
  <si>
    <t>Benoist</t>
  </si>
  <si>
    <t>A59481C0060520MV3FRA</t>
  </si>
  <si>
    <t>26/04/1992</t>
  </si>
  <si>
    <t xml:space="preserve">EMOURGEON </t>
  </si>
  <si>
    <t>A78375C0060520MS3FRA</t>
  </si>
  <si>
    <t>29/08/1962</t>
  </si>
  <si>
    <t>A84958C0060520MV5FRA</t>
  </si>
  <si>
    <t>24/08/1969</t>
  </si>
  <si>
    <t>A28374C0060520MV3FRA</t>
  </si>
  <si>
    <t>26/10/1991</t>
  </si>
  <si>
    <t>DUMONTET</t>
  </si>
  <si>
    <t>Helene</t>
  </si>
  <si>
    <t>B11034C0060520FS3FRA</t>
  </si>
  <si>
    <t>24/10/2009</t>
  </si>
  <si>
    <t>C03856C0060520MMIFRA</t>
  </si>
  <si>
    <t>19/08/1960</t>
  </si>
  <si>
    <t>DROGUET</t>
  </si>
  <si>
    <t>A28368C0060520MV5FRA</t>
  </si>
  <si>
    <t>13/11/1973</t>
  </si>
  <si>
    <t>DOISNEAU</t>
  </si>
  <si>
    <t>SEBASTIEN</t>
  </si>
  <si>
    <t>A28358C0060520MV3FRA</t>
  </si>
  <si>
    <t>04/10/2005</t>
  </si>
  <si>
    <t>A96875C0060520MJUFRA</t>
  </si>
  <si>
    <t>02/07/1973</t>
  </si>
  <si>
    <t>A28397C0060520FV3FRA</t>
  </si>
  <si>
    <t>17/02/1998</t>
  </si>
  <si>
    <t>MORGANE</t>
  </si>
  <si>
    <t>A28412C0060520FS2FRA</t>
  </si>
  <si>
    <t>21/08/1977</t>
  </si>
  <si>
    <t>DESCHAMPS</t>
  </si>
  <si>
    <t>A28357C0060520MV2FRA</t>
  </si>
  <si>
    <t>11/10/1961</t>
  </si>
  <si>
    <t>DELAFOY</t>
  </si>
  <si>
    <t>A28377C0060520MV5FRA</t>
  </si>
  <si>
    <t>30/10/1971</t>
  </si>
  <si>
    <t>DELABORDE</t>
  </si>
  <si>
    <t>A56051C0060520MV3FRA</t>
  </si>
  <si>
    <t>15/08/2009</t>
  </si>
  <si>
    <t>Romane</t>
  </si>
  <si>
    <t>A77679C0060520FMIFRA</t>
  </si>
  <si>
    <t>17/01/2013</t>
  </si>
  <si>
    <t>DE GROULARD</t>
  </si>
  <si>
    <t>C20784C0060520MPUFRA</t>
  </si>
  <si>
    <t>20/05/2001</t>
  </si>
  <si>
    <t>DE CARVALHO</t>
  </si>
  <si>
    <t>C12754C0060520MS1FRA</t>
  </si>
  <si>
    <t>15/11/1971</t>
  </si>
  <si>
    <t>DA CUNHA</t>
  </si>
  <si>
    <t>A63167C0060520MV3FRA</t>
  </si>
  <si>
    <t>08/11/2012</t>
  </si>
  <si>
    <t>CROSNIER LETURCQ</t>
  </si>
  <si>
    <t>C24033C0060520FPUFRA</t>
  </si>
  <si>
    <t>23/12/1977</t>
  </si>
  <si>
    <t>CROIX</t>
  </si>
  <si>
    <t>B19710C0060520FV2FRA</t>
  </si>
  <si>
    <t>04/04/1980</t>
  </si>
  <si>
    <t>COULONGEAT</t>
  </si>
  <si>
    <t>A28896C0060520FV1FRA</t>
  </si>
  <si>
    <t>31/01/1991</t>
  </si>
  <si>
    <t>COLOMB</t>
  </si>
  <si>
    <t>Allan</t>
  </si>
  <si>
    <t>B00349C0060520MS3FRA</t>
  </si>
  <si>
    <t>27/02/2010</t>
  </si>
  <si>
    <t>COLLART</t>
  </si>
  <si>
    <t>Alex</t>
  </si>
  <si>
    <t>C04941C0060520MBEFRA</t>
  </si>
  <si>
    <t>20/06/1987</t>
  </si>
  <si>
    <t>CHOULEYSKO</t>
  </si>
  <si>
    <t>MELISSA</t>
  </si>
  <si>
    <t>A42397C0060520FS4FRA</t>
  </si>
  <si>
    <t>18/05/1962</t>
  </si>
  <si>
    <t>CHEVALLIER</t>
  </si>
  <si>
    <t>B83007L0060520FV5FRA</t>
  </si>
  <si>
    <t>09/02/2008</t>
  </si>
  <si>
    <t>CHEVAL</t>
  </si>
  <si>
    <t>SARAH</t>
  </si>
  <si>
    <t>B88740C0060520FMIFRA</t>
  </si>
  <si>
    <t>26/03/1968</t>
  </si>
  <si>
    <t>CHENUT</t>
  </si>
  <si>
    <t>A25910C0060520MV4FRA</t>
  </si>
  <si>
    <t>03/07/2011</t>
  </si>
  <si>
    <t>CHARLET</t>
  </si>
  <si>
    <t>C23036C0060520MBEFRA</t>
  </si>
  <si>
    <t>CAUCHARD</t>
  </si>
  <si>
    <t>B68375C0060520MPUFRA</t>
  </si>
  <si>
    <t>29/04/2003</t>
  </si>
  <si>
    <t>CARBONNIER</t>
  </si>
  <si>
    <t>C16823C0060520FS1FRA</t>
  </si>
  <si>
    <t>19/09/2006</t>
  </si>
  <si>
    <t>CANET</t>
  </si>
  <si>
    <t>OSCAR</t>
  </si>
  <si>
    <t>A81012C0060520MCAFRA</t>
  </si>
  <si>
    <t>07/09/2009</t>
  </si>
  <si>
    <t>CANELLE</t>
  </si>
  <si>
    <t>Eleonore</t>
  </si>
  <si>
    <t>C02197C0060520FMIFRA</t>
  </si>
  <si>
    <t>27/02/1981</t>
  </si>
  <si>
    <t>C16019C0060520MV1FRA</t>
  </si>
  <si>
    <t>28/09/1996</t>
  </si>
  <si>
    <t>CALMARD</t>
  </si>
  <si>
    <t>C26290C0060520MS2FRA</t>
  </si>
  <si>
    <t>07/05/1976</t>
  </si>
  <si>
    <t>BRISSON</t>
  </si>
  <si>
    <t>YANN</t>
  </si>
  <si>
    <t>C04765C0060520MV2FRA</t>
  </si>
  <si>
    <t>22/07/1976</t>
  </si>
  <si>
    <t>C13832C0060520MV2FRA</t>
  </si>
  <si>
    <t>04/08/1981</t>
  </si>
  <si>
    <t>BOUTON</t>
  </si>
  <si>
    <t>A90891C0060520FV1FRA</t>
  </si>
  <si>
    <t>23/10/1996</t>
  </si>
  <si>
    <t>BOULARD</t>
  </si>
  <si>
    <t>B27665C0060520MS2FRA</t>
  </si>
  <si>
    <t>23/05/1969</t>
  </si>
  <si>
    <t>A28446C0060520MV3FRA</t>
  </si>
  <si>
    <t>03/05/2014</t>
  </si>
  <si>
    <t>BOLNET</t>
  </si>
  <si>
    <t>Ambre</t>
  </si>
  <si>
    <t>C24429C0060520FPOFRA</t>
  </si>
  <si>
    <t>04/10/2009</t>
  </si>
  <si>
    <t>BOISSIERE</t>
  </si>
  <si>
    <t>Mathis</t>
  </si>
  <si>
    <t>B85913C0060520MMIFRA</t>
  </si>
  <si>
    <t>08/07/1973</t>
  </si>
  <si>
    <t>C25360C0060520FV3FRA</t>
  </si>
  <si>
    <t>08/06/1979</t>
  </si>
  <si>
    <t>BESSIERE</t>
  </si>
  <si>
    <t>C16159C0060520MV1FRA</t>
  </si>
  <si>
    <t>15/10/1967</t>
  </si>
  <si>
    <t>BESNARD</t>
  </si>
  <si>
    <t>A28407C0060520MV4FRA</t>
  </si>
  <si>
    <t>23/09/1994</t>
  </si>
  <si>
    <t>A92648C0060520MS2FRA</t>
  </si>
  <si>
    <t>28/06/2012</t>
  </si>
  <si>
    <t>B98643C0060520MPUFRA</t>
  </si>
  <si>
    <t>09/10/1984</t>
  </si>
  <si>
    <t>BERY</t>
  </si>
  <si>
    <t>B34988C0060520MS4FRA</t>
  </si>
  <si>
    <t>19/08/1997</t>
  </si>
  <si>
    <t>BERTRAND</t>
  </si>
  <si>
    <t>C26338C0060520MS2FRA</t>
  </si>
  <si>
    <t>30/10/1965</t>
  </si>
  <si>
    <t>BERTHIER</t>
  </si>
  <si>
    <t>C29308C0060520MV4FRA</t>
  </si>
  <si>
    <t>BERNOIS</t>
  </si>
  <si>
    <t>B90982C0060520MMIFRA</t>
  </si>
  <si>
    <t>BENITO</t>
  </si>
  <si>
    <t>A28376C0060520MV4FRA</t>
  </si>
  <si>
    <t>13/11/1984</t>
  </si>
  <si>
    <t>BEAL</t>
  </si>
  <si>
    <t>Marie Charlotte</t>
  </si>
  <si>
    <t>B09977C0060520FS4FRA</t>
  </si>
  <si>
    <t>07/11/1975</t>
  </si>
  <si>
    <t>BASTARD</t>
  </si>
  <si>
    <t>A97251C0060520MV2FRA</t>
  </si>
  <si>
    <t>29/07/2005</t>
  </si>
  <si>
    <t>BASILLE</t>
  </si>
  <si>
    <t>C16479C0060520MJUFRA</t>
  </si>
  <si>
    <t>23/02/1995</t>
  </si>
  <si>
    <t>BABAULT</t>
  </si>
  <si>
    <t>Meryl</t>
  </si>
  <si>
    <t>C11840C0060520FS2FRA</t>
  </si>
  <si>
    <t>17/11/1984</t>
  </si>
  <si>
    <t>AYMON</t>
  </si>
  <si>
    <t>B11214C0060520MS4FRA</t>
  </si>
  <si>
    <t>Cyrielle</t>
  </si>
  <si>
    <t>B74368L0060520FS4FRA</t>
  </si>
  <si>
    <t>22/04/2011</t>
  </si>
  <si>
    <t>ARADAN</t>
  </si>
  <si>
    <t>B68489C0060520MBEFRA</t>
  </si>
  <si>
    <t>03/03/1997</t>
  </si>
  <si>
    <t>ANDRE</t>
  </si>
  <si>
    <t>B70410C0060520FS2FRA</t>
  </si>
  <si>
    <t>21/07/1994</t>
  </si>
  <si>
    <t>B69857C0060520MS2FRA</t>
  </si>
  <si>
    <t>18/01/1991</t>
  </si>
  <si>
    <t>ALLOMBERT</t>
  </si>
  <si>
    <t>A80511C0060520MS3FRA</t>
  </si>
  <si>
    <t>30/03/1963</t>
  </si>
  <si>
    <t>TECHENEY</t>
  </si>
  <si>
    <t>B42683C0060536MV5FRA</t>
  </si>
  <si>
    <t>28/11/1983</t>
  </si>
  <si>
    <t>SOUCHERE</t>
  </si>
  <si>
    <t>C16934C0060536MV1FRA</t>
  </si>
  <si>
    <t>21/05/1991</t>
  </si>
  <si>
    <t>SORDELET</t>
  </si>
  <si>
    <t>Yolan</t>
  </si>
  <si>
    <t>B65800C0060536MS3FRA</t>
  </si>
  <si>
    <t>03/09/1989</t>
  </si>
  <si>
    <t>SALMON</t>
  </si>
  <si>
    <t>B59378C0060536MS3FRA</t>
  </si>
  <si>
    <t>06/01/1981</t>
  </si>
  <si>
    <t>ROLAND</t>
  </si>
  <si>
    <t>Loic</t>
  </si>
  <si>
    <t>A85072L0060536MV1FRA</t>
  </si>
  <si>
    <t>14/07/1991</t>
  </si>
  <si>
    <t>RIGAUD</t>
  </si>
  <si>
    <t>B83063C0060536FS3FRA</t>
  </si>
  <si>
    <t>24/06/2005</t>
  </si>
  <si>
    <t>RAMONET</t>
  </si>
  <si>
    <t>C26796C0060536MJUFRA</t>
  </si>
  <si>
    <t>05/04/1982</t>
  </si>
  <si>
    <t>C09980C0060536MV1FRA</t>
  </si>
  <si>
    <t>02/12/1966</t>
  </si>
  <si>
    <t>NOYAU</t>
  </si>
  <si>
    <t>B62284C0060536MV4FRA</t>
  </si>
  <si>
    <t>06/02/1982</t>
  </si>
  <si>
    <t>NIOLET</t>
  </si>
  <si>
    <t>Cynthia</t>
  </si>
  <si>
    <t>C19485L0060536FV1FRA</t>
  </si>
  <si>
    <t>30/03/1976</t>
  </si>
  <si>
    <t>B82177C0060536MV2FRA</t>
  </si>
  <si>
    <t>15/01/1967</t>
  </si>
  <si>
    <t>GUILLON</t>
  </si>
  <si>
    <t>B63750L0060536MV4FRA</t>
  </si>
  <si>
    <t>18/09/1975</t>
  </si>
  <si>
    <t>MANSET</t>
  </si>
  <si>
    <t>C08006C0060536MV2FRA</t>
  </si>
  <si>
    <t>13/02/1973</t>
  </si>
  <si>
    <t>MALLERET</t>
  </si>
  <si>
    <t>PIERRE SEBASTIEN</t>
  </si>
  <si>
    <t>B99738C0060536MV3FRA</t>
  </si>
  <si>
    <t>25/11/2005</t>
  </si>
  <si>
    <t>Barthelemy</t>
  </si>
  <si>
    <t>C28739C0060536MJUFRA</t>
  </si>
  <si>
    <t>23/12/1992</t>
  </si>
  <si>
    <t>C12065C0060536FS3FRA</t>
  </si>
  <si>
    <t>04/12/1972</t>
  </si>
  <si>
    <t>LAMOTTE</t>
  </si>
  <si>
    <t>C20836L0060536MV3FRA</t>
  </si>
  <si>
    <t>09/09/1986</t>
  </si>
  <si>
    <t>KERN</t>
  </si>
  <si>
    <t>A28635C0060536MS4FRA</t>
  </si>
  <si>
    <t>04/02/2006</t>
  </si>
  <si>
    <t>HEBERLE</t>
  </si>
  <si>
    <t>C27887C0060536MCAFRA</t>
  </si>
  <si>
    <t>10/08/1997</t>
  </si>
  <si>
    <t>B33160C0060536MS2FRA</t>
  </si>
  <si>
    <t>09/01/1981</t>
  </si>
  <si>
    <t>GUERIF</t>
  </si>
  <si>
    <t>A71760C0060536MV1FRA</t>
  </si>
  <si>
    <t>18/07/1966</t>
  </si>
  <si>
    <t>GODEFROY</t>
  </si>
  <si>
    <t>A29556C0060536MV4FRA</t>
  </si>
  <si>
    <t>21/10/2005</t>
  </si>
  <si>
    <t>GEORJON</t>
  </si>
  <si>
    <t>C26310C0060536MJUFRA</t>
  </si>
  <si>
    <t>13/11/1962</t>
  </si>
  <si>
    <t>GAULTIER</t>
  </si>
  <si>
    <t>B37892C0060536MV5FRA</t>
  </si>
  <si>
    <t>12/06/1965</t>
  </si>
  <si>
    <t>SYLVIE</t>
  </si>
  <si>
    <t>C19856L0060536FV4FRA</t>
  </si>
  <si>
    <t>23/04/1995</t>
  </si>
  <si>
    <t>C10670C0060536FS2FRA</t>
  </si>
  <si>
    <t>23/08/1965</t>
  </si>
  <si>
    <t>B98542C0060536MV4FRA</t>
  </si>
  <si>
    <t>03/01/1971</t>
  </si>
  <si>
    <t>FIOT</t>
  </si>
  <si>
    <t>B17317C0060536MV3FRA</t>
  </si>
  <si>
    <t>02/09/1981</t>
  </si>
  <si>
    <t>EVEN</t>
  </si>
  <si>
    <t>B36860L0060536FV1FRA</t>
  </si>
  <si>
    <t>14/07/1989</t>
  </si>
  <si>
    <t>DUMAS</t>
  </si>
  <si>
    <t>A29408D0060536FS3FRA</t>
  </si>
  <si>
    <t>08/03/1980</t>
  </si>
  <si>
    <t>DUGAST</t>
  </si>
  <si>
    <t>B28248C0060536MV1FRA</t>
  </si>
  <si>
    <t>10/05/1986</t>
  </si>
  <si>
    <t>CUREAU</t>
  </si>
  <si>
    <t>A56102C0060536MS4FRA</t>
  </si>
  <si>
    <t>06/07/1984</t>
  </si>
  <si>
    <t>CRESPIN</t>
  </si>
  <si>
    <t>B00734C0060536MS4FRA</t>
  </si>
  <si>
    <t>02/04/1960</t>
  </si>
  <si>
    <t>NADEGE</t>
  </si>
  <si>
    <t>B08958L0060536FV5FRA</t>
  </si>
  <si>
    <t>06/05/1983</t>
  </si>
  <si>
    <t>CREPIN</t>
  </si>
  <si>
    <t>A60058C0060536MV1FRA</t>
  </si>
  <si>
    <t>13/07/1981</t>
  </si>
  <si>
    <t>COURATIN</t>
  </si>
  <si>
    <t>STEVE</t>
  </si>
  <si>
    <t>B61812C0060536MV1FRA</t>
  </si>
  <si>
    <t>05/09/2002</t>
  </si>
  <si>
    <t>CHEVALIER</t>
  </si>
  <si>
    <t>B37248C0060536MS1FRA</t>
  </si>
  <si>
    <t>31/07/1974</t>
  </si>
  <si>
    <t>Luc</t>
  </si>
  <si>
    <t>B36777C0060536MV2FRA</t>
  </si>
  <si>
    <t>12/01/1981</t>
  </si>
  <si>
    <t>CELLERIN</t>
  </si>
  <si>
    <t>A32773C0060536MV1FRA</t>
  </si>
  <si>
    <t>06/08/1983</t>
  </si>
  <si>
    <t>A69298C0060536MV1FRA</t>
  </si>
  <si>
    <t>15/02/1973</t>
  </si>
  <si>
    <t>CARTIER</t>
  </si>
  <si>
    <t>C28738C0060536FV3FRA</t>
  </si>
  <si>
    <t>04/03/1986</t>
  </si>
  <si>
    <t>CAMAIN</t>
  </si>
  <si>
    <t>B66617C0060536MS4FRA</t>
  </si>
  <si>
    <t>11/03/1986</t>
  </si>
  <si>
    <t>B75537C0060536MS4FRA</t>
  </si>
  <si>
    <t>19/02/1986</t>
  </si>
  <si>
    <t>C28024L0060536FS4FRA</t>
  </si>
  <si>
    <t>10/01/1963</t>
  </si>
  <si>
    <t>A65406C0060536MV5FRA</t>
  </si>
  <si>
    <t>07/11/1999</t>
  </si>
  <si>
    <t>BOURREAU</t>
  </si>
  <si>
    <t>Nathanael</t>
  </si>
  <si>
    <t>B98220C0060536MS1FRA</t>
  </si>
  <si>
    <t>13/04/1982</t>
  </si>
  <si>
    <t>BERTHON</t>
  </si>
  <si>
    <t>B15468C0060536MV1FRA</t>
  </si>
  <si>
    <t>02/11/1970</t>
  </si>
  <si>
    <t>BEAUJARD</t>
  </si>
  <si>
    <t>C19155L0060536MV3FRA</t>
  </si>
  <si>
    <t>23/07/1968</t>
  </si>
  <si>
    <t>BEAUDOUIN</t>
  </si>
  <si>
    <t>B63148C0060536MV4FRA</t>
  </si>
  <si>
    <t>17/10/1972</t>
  </si>
  <si>
    <t>BAUDEMONT</t>
  </si>
  <si>
    <t>C20340C0060536MV3FRA</t>
  </si>
  <si>
    <t>21/05/2000</t>
  </si>
  <si>
    <t>B71751C0060536MS1FRA</t>
  </si>
  <si>
    <t>13/09/1994</t>
  </si>
  <si>
    <t>BACCELLI</t>
  </si>
  <si>
    <t>B69903L0060536FS2FRA</t>
  </si>
  <si>
    <t>23/10/1971</t>
  </si>
  <si>
    <t>ARNAULT</t>
  </si>
  <si>
    <t>A29550C0060536MV3FRA</t>
  </si>
  <si>
    <t>23/03/1975</t>
  </si>
  <si>
    <t>ARCAMONE</t>
  </si>
  <si>
    <t>Maud</t>
  </si>
  <si>
    <t>C20194C0060536FV2FRA</t>
  </si>
  <si>
    <t>11/02/1994</t>
  </si>
  <si>
    <t>WARLUZELLE</t>
  </si>
  <si>
    <t>Mailys</t>
  </si>
  <si>
    <t>C03942L0061441FS2FRA</t>
  </si>
  <si>
    <t>20/08/1968</t>
  </si>
  <si>
    <t>VOSS</t>
  </si>
  <si>
    <t>Todd</t>
  </si>
  <si>
    <t>A29543C0061441MV4AUS</t>
  </si>
  <si>
    <t>21/09/1991</t>
  </si>
  <si>
    <t>VOSGIEN</t>
  </si>
  <si>
    <t>B60876C0061441MS3FRA</t>
  </si>
  <si>
    <t>06/11/2010</t>
  </si>
  <si>
    <t>VOINOT</t>
  </si>
  <si>
    <t>C24586C0061441MBEFRA</t>
  </si>
  <si>
    <t>30/05/1971</t>
  </si>
  <si>
    <t>C27874L0061441MV3FRA</t>
  </si>
  <si>
    <t>05/03/1969</t>
  </si>
  <si>
    <t>VILLAIN</t>
  </si>
  <si>
    <t>Frederick</t>
  </si>
  <si>
    <t>C16542L0061441MV3FRA</t>
  </si>
  <si>
    <t>F - Paratriathlon - Lic. club - Compétition  - S. &amp; V.</t>
  </si>
  <si>
    <t>09/08/1998</t>
  </si>
  <si>
    <t>VALET</t>
  </si>
  <si>
    <t>Hugues</t>
  </si>
  <si>
    <t>B65682C0061441MS2FRA</t>
  </si>
  <si>
    <t>31/07/1981</t>
  </si>
  <si>
    <t>TRUFFET</t>
  </si>
  <si>
    <t>B59531C0061441FV1FRA</t>
  </si>
  <si>
    <t>03/03/1958</t>
  </si>
  <si>
    <t>THOMASSIN</t>
  </si>
  <si>
    <t>A28567C0061441MV6FRA</t>
  </si>
  <si>
    <t>15/07/1960</t>
  </si>
  <si>
    <t>THEOPHILE</t>
  </si>
  <si>
    <t>DANIEL</t>
  </si>
  <si>
    <t>B75620C0061441MV5FRA</t>
  </si>
  <si>
    <t>09/03/1972</t>
  </si>
  <si>
    <t>TERRIER</t>
  </si>
  <si>
    <t>B89669C0061441MV3FRA</t>
  </si>
  <si>
    <t>19/08/1989</t>
  </si>
  <si>
    <t>TERQUIS</t>
  </si>
  <si>
    <t>B78342L0061441FS3FRA</t>
  </si>
  <si>
    <t>16/05/2012</t>
  </si>
  <si>
    <t>TEIXEIRA MOREIRA</t>
  </si>
  <si>
    <t>C26502C0061441MPUFRA</t>
  </si>
  <si>
    <t>05/12/1964</t>
  </si>
  <si>
    <t>SCHULLER</t>
  </si>
  <si>
    <t>Christine</t>
  </si>
  <si>
    <t>B64963L0061441FV4FRA</t>
  </si>
  <si>
    <t>14/04/1977</t>
  </si>
  <si>
    <t>ROUSSEAU</t>
  </si>
  <si>
    <t>A28475C0061441MV2FRA</t>
  </si>
  <si>
    <t>01/04/1980</t>
  </si>
  <si>
    <t>MARIE CECILE</t>
  </si>
  <si>
    <t>A28478C0061441FV1FRA</t>
  </si>
  <si>
    <t>19/05/1973</t>
  </si>
  <si>
    <t>B64367C0061441MV3FRA</t>
  </si>
  <si>
    <t>31/08/1982</t>
  </si>
  <si>
    <t>RODRIGUEZ</t>
  </si>
  <si>
    <t>C19622C0061441FV1FRA</t>
  </si>
  <si>
    <t>22/03/1971</t>
  </si>
  <si>
    <t>B78675C0061441FV3FRA</t>
  </si>
  <si>
    <t>13/10/1996</t>
  </si>
  <si>
    <t>RIOCHE</t>
  </si>
  <si>
    <t>C27697L0061441MS2FRA</t>
  </si>
  <si>
    <t>10/04/1984</t>
  </si>
  <si>
    <t>REAUTE</t>
  </si>
  <si>
    <t>CAMILLE</t>
  </si>
  <si>
    <t>B20153C0061441MS4FRA</t>
  </si>
  <si>
    <t>08/06/1970</t>
  </si>
  <si>
    <t>QUINIOU</t>
  </si>
  <si>
    <t>A20275C0061441MV3FRA</t>
  </si>
  <si>
    <t>08/08/1988</t>
  </si>
  <si>
    <t xml:space="preserve">POIRIER </t>
  </si>
  <si>
    <t>B61379C0061441MS4FRA</t>
  </si>
  <si>
    <t>31/03/1974</t>
  </si>
  <si>
    <t>PIGNON</t>
  </si>
  <si>
    <t>C22067L0061441MV2FRA</t>
  </si>
  <si>
    <t>04/06/1971</t>
  </si>
  <si>
    <t>A28553C0061441MV3FRA</t>
  </si>
  <si>
    <t>23/09/1992</t>
  </si>
  <si>
    <t>PEROTTET</t>
  </si>
  <si>
    <t>C09811L0061441MS3FRA</t>
  </si>
  <si>
    <t>11/12/1978</t>
  </si>
  <si>
    <t>PAULIN</t>
  </si>
  <si>
    <t>B99058C0061441MV2FRA</t>
  </si>
  <si>
    <t>11/10/2006</t>
  </si>
  <si>
    <t>A99814C0061441MCAFRA</t>
  </si>
  <si>
    <t>02/06/1986</t>
  </si>
  <si>
    <t>MICHAUX</t>
  </si>
  <si>
    <t>B78463L0061441MS4FRA</t>
  </si>
  <si>
    <t>09/01/1990</t>
  </si>
  <si>
    <t>C28011L0061441MS3FRA</t>
  </si>
  <si>
    <t>MICH</t>
  </si>
  <si>
    <t>Yohann</t>
  </si>
  <si>
    <t>C09889C0061441MV1FRA</t>
  </si>
  <si>
    <t>10/01/1993</t>
  </si>
  <si>
    <t>MARIBON</t>
  </si>
  <si>
    <t>C16948C0061441MS3FRA</t>
  </si>
  <si>
    <t>18/08/1980</t>
  </si>
  <si>
    <t>MALLINJOUD</t>
  </si>
  <si>
    <t>Severine</t>
  </si>
  <si>
    <t>C07087C0061441FV1FRA</t>
  </si>
  <si>
    <t>29/10/1975</t>
  </si>
  <si>
    <t>LELARGE</t>
  </si>
  <si>
    <t>B79953C0061441MV2FRA</t>
  </si>
  <si>
    <t>30/01/2014</t>
  </si>
  <si>
    <t>B81316C0061441FPOFRA</t>
  </si>
  <si>
    <t>B90030C0061441MBEFRA</t>
  </si>
  <si>
    <t>06/02/1967</t>
  </si>
  <si>
    <t>LAZENNEC</t>
  </si>
  <si>
    <t>B59082C0061441FV4FRA</t>
  </si>
  <si>
    <t>14/02/2004</t>
  </si>
  <si>
    <t>LAVIE</t>
  </si>
  <si>
    <t>A47791C0061441FJUFRA</t>
  </si>
  <si>
    <t>29/01/1982</t>
  </si>
  <si>
    <t>LAFON</t>
  </si>
  <si>
    <t>B77531C0061441MV1FRA</t>
  </si>
  <si>
    <t>HERISSON</t>
  </si>
  <si>
    <t>B02218C0061441MS3FRA</t>
  </si>
  <si>
    <t>07/08/2014</t>
  </si>
  <si>
    <t>HAUPAIS</t>
  </si>
  <si>
    <t>Kyara</t>
  </si>
  <si>
    <t>C21272C0061441FPOFRA</t>
  </si>
  <si>
    <t>06/02/1983</t>
  </si>
  <si>
    <t>HASNAOUI</t>
  </si>
  <si>
    <t>Sanaa</t>
  </si>
  <si>
    <t>C22345C0061441FV1FRA</t>
  </si>
  <si>
    <t>29/06/1971</t>
  </si>
  <si>
    <t>GUJIC</t>
  </si>
  <si>
    <t>B79574L0061441MV3FRA</t>
  </si>
  <si>
    <t>22/07/1969</t>
  </si>
  <si>
    <t>GUILLOU</t>
  </si>
  <si>
    <t>Francoise</t>
  </si>
  <si>
    <t>C16280C0061441FV3FRA</t>
  </si>
  <si>
    <t>04/10/1983</t>
  </si>
  <si>
    <t>GUILLERMO</t>
  </si>
  <si>
    <t>SYLVAIN</t>
  </si>
  <si>
    <t>A28474C0061441MV1FRA</t>
  </si>
  <si>
    <t>21/05/1984</t>
  </si>
  <si>
    <t>GRIVEAU</t>
  </si>
  <si>
    <t>A87127L0061441MS4FRA</t>
  </si>
  <si>
    <t>09/06/1973</t>
  </si>
  <si>
    <t>GRAMAGE</t>
  </si>
  <si>
    <t>A29639C0061441MV3FRA</t>
  </si>
  <si>
    <t>26/10/2008</t>
  </si>
  <si>
    <t>B64178C0061441FMIFRA</t>
  </si>
  <si>
    <t>20/04/1953</t>
  </si>
  <si>
    <t>GILLET</t>
  </si>
  <si>
    <t>JOEL</t>
  </si>
  <si>
    <t>A28565C0061441MV7FRA</t>
  </si>
  <si>
    <t>28/08/1996</t>
  </si>
  <si>
    <t>FRETEAU</t>
  </si>
  <si>
    <t>C28335C0061441MS2FRA</t>
  </si>
  <si>
    <t>08/02/1976</t>
  </si>
  <si>
    <t>C05188C0061441MV2FRA</t>
  </si>
  <si>
    <t>18/01/2013</t>
  </si>
  <si>
    <t>ELLOUMI</t>
  </si>
  <si>
    <t>EMNA</t>
  </si>
  <si>
    <t>C23051C0061441FPUFRA</t>
  </si>
  <si>
    <t>18/12/1967</t>
  </si>
  <si>
    <t>DUCHENE</t>
  </si>
  <si>
    <t>Raphael</t>
  </si>
  <si>
    <t>C03434L0061441MV4FRA</t>
  </si>
  <si>
    <t>20/11/1967</t>
  </si>
  <si>
    <t>DUBARRY</t>
  </si>
  <si>
    <t>Florence</t>
  </si>
  <si>
    <t>B32752L0061441FV4FRA</t>
  </si>
  <si>
    <t>20/03/1976</t>
  </si>
  <si>
    <t>DOREY</t>
  </si>
  <si>
    <t>Catherine</t>
  </si>
  <si>
    <t>C26886L0061441FV2FRA</t>
  </si>
  <si>
    <t>25/10/1957</t>
  </si>
  <si>
    <t>DOLIGE</t>
  </si>
  <si>
    <t>GILLES</t>
  </si>
  <si>
    <t>B64210C0061441MV6FRA</t>
  </si>
  <si>
    <t>27/04/2008</t>
  </si>
  <si>
    <t>DIEVART</t>
  </si>
  <si>
    <t>Gabriel</t>
  </si>
  <si>
    <t>C01430C0061441MMIFRA</t>
  </si>
  <si>
    <t>14/10/2012</t>
  </si>
  <si>
    <t>Marianne</t>
  </si>
  <si>
    <t>C12817C0061441FPUFRA</t>
  </si>
  <si>
    <t>12/05/1974</t>
  </si>
  <si>
    <t>C01900C0061441MV2FRA</t>
  </si>
  <si>
    <t>23/08/2004</t>
  </si>
  <si>
    <t>DELOUCHE</t>
  </si>
  <si>
    <t>B81499C0061441MJUFRA</t>
  </si>
  <si>
    <t>06/10/1971</t>
  </si>
  <si>
    <t>DELESALLE</t>
  </si>
  <si>
    <t>B62033C0061441FV3FRA</t>
  </si>
  <si>
    <t>09/02/1976</t>
  </si>
  <si>
    <t>DE SAINT LOUP</t>
  </si>
  <si>
    <t>B78752C0061441MV2FRA</t>
  </si>
  <si>
    <t>10/04/2010</t>
  </si>
  <si>
    <t>COUTY</t>
  </si>
  <si>
    <t>B97040C0061441MBEFRA</t>
  </si>
  <si>
    <t>14/05/1969</t>
  </si>
  <si>
    <t>C19491L0061441MV3FRA</t>
  </si>
  <si>
    <t>08/01/2009</t>
  </si>
  <si>
    <t>C25880L0061441FMIFRA</t>
  </si>
  <si>
    <t>04/01/1970</t>
  </si>
  <si>
    <t>CLAIRET</t>
  </si>
  <si>
    <t>B69874L0061441MV3FRA</t>
  </si>
  <si>
    <t>31/10/2005</t>
  </si>
  <si>
    <t>B80855C0061441MJUFRA</t>
  </si>
  <si>
    <t>23/10/2011</t>
  </si>
  <si>
    <t>CHOLLET</t>
  </si>
  <si>
    <t>Cleo</t>
  </si>
  <si>
    <t>B65199L0061441FBEFRA</t>
  </si>
  <si>
    <t>23/07/1970</t>
  </si>
  <si>
    <t>Brigitte</t>
  </si>
  <si>
    <t>C18287L0061441FV3FRA</t>
  </si>
  <si>
    <t>17/03/1970</t>
  </si>
  <si>
    <t>CHAVIGNY</t>
  </si>
  <si>
    <t>A28563C0061441MV3FRA</t>
  </si>
  <si>
    <t>26/12/1968</t>
  </si>
  <si>
    <t>CHAMIOT</t>
  </si>
  <si>
    <t>C18080C0061441MV4FRA</t>
  </si>
  <si>
    <t>B64106C0061441FV3FRA</t>
  </si>
  <si>
    <t>17/09/2015</t>
  </si>
  <si>
    <t>BROSSARD</t>
  </si>
  <si>
    <t>C04437L0061441FPOFRA</t>
  </si>
  <si>
    <t>09/06/2011</t>
  </si>
  <si>
    <t>C03933C0061441MBEFRA</t>
  </si>
  <si>
    <t>25/07/2000</t>
  </si>
  <si>
    <t>BRETONNIERE</t>
  </si>
  <si>
    <t>A68330C0061441MS1FRA</t>
  </si>
  <si>
    <t>22/11/1996</t>
  </si>
  <si>
    <t>A46926C0061441MS2FRA</t>
  </si>
  <si>
    <t>21/09/1980</t>
  </si>
  <si>
    <t>BAUDY BLANCHARD</t>
  </si>
  <si>
    <t>C02306L0061441FV1FRA</t>
  </si>
  <si>
    <t>12/10/1971</t>
  </si>
  <si>
    <t>BARRET</t>
  </si>
  <si>
    <t>B65738L0061441FV3FRA</t>
  </si>
  <si>
    <t>28/02/1975</t>
  </si>
  <si>
    <t>BARONNET</t>
  </si>
  <si>
    <t>B79421C0061441FV2FRA</t>
  </si>
  <si>
    <t>04/08/1975</t>
  </si>
  <si>
    <t xml:space="preserve">BARBOUX </t>
  </si>
  <si>
    <t xml:space="preserve">Michael </t>
  </si>
  <si>
    <t>B50301L0061441MV2FRA</t>
  </si>
  <si>
    <t>16/06/1967</t>
  </si>
  <si>
    <t>BARBEREAU</t>
  </si>
  <si>
    <t>C01307L0061441FV4FRA</t>
  </si>
  <si>
    <t>20/06/1983</t>
  </si>
  <si>
    <t>AYADI</t>
  </si>
  <si>
    <t>Ahmed</t>
  </si>
  <si>
    <t>B95222C0061441MV1FRA</t>
  </si>
  <si>
    <t>18/03/2015</t>
  </si>
  <si>
    <t>Donia</t>
  </si>
  <si>
    <t>C02166C0061441FPOFRA</t>
  </si>
  <si>
    <t>31/03/2001</t>
  </si>
  <si>
    <t>ALLAIRE</t>
  </si>
  <si>
    <t>Lorette</t>
  </si>
  <si>
    <t>C18391L0061441FS1FRA</t>
  </si>
  <si>
    <t>25/05/1981</t>
  </si>
  <si>
    <t>AIME</t>
  </si>
  <si>
    <t>B30651C0061441MV1FRA</t>
  </si>
  <si>
    <t>19/12/2014</t>
  </si>
  <si>
    <t>Kenzie</t>
  </si>
  <si>
    <t>B80881C0061441FPOFRA</t>
  </si>
  <si>
    <t>04/01/2011</t>
  </si>
  <si>
    <t>Maelle</t>
  </si>
  <si>
    <t>B67771C0061441FBEFRA</t>
  </si>
  <si>
    <t>08/09/1971</t>
  </si>
  <si>
    <t>ABIVEN</t>
  </si>
  <si>
    <t>B60184C0061441MV3FRA</t>
  </si>
  <si>
    <t>12/02/1985</t>
  </si>
  <si>
    <t>SCHINDLER</t>
  </si>
  <si>
    <t>Armand</t>
  </si>
  <si>
    <t>B62264C0061440MS4FRA</t>
  </si>
  <si>
    <t>29/06/1980</t>
  </si>
  <si>
    <t>POIGNARD</t>
  </si>
  <si>
    <t>B39038C0061440MV1FRA</t>
  </si>
  <si>
    <t>09/02/1982</t>
  </si>
  <si>
    <t>LE GOAS</t>
  </si>
  <si>
    <t>C08920C0061440MV1FRA</t>
  </si>
  <si>
    <t>01/05/1980</t>
  </si>
  <si>
    <t>BOUVIER</t>
  </si>
  <si>
    <t>Pierre Armand</t>
  </si>
  <si>
    <t>B71099C0061440MV1FRA</t>
  </si>
  <si>
    <t>27/06/1989</t>
  </si>
  <si>
    <t>THEODET</t>
  </si>
  <si>
    <t>B20233C0060533MS3FRA</t>
  </si>
  <si>
    <t>16/09/1984</t>
  </si>
  <si>
    <t>SOUBISE</t>
  </si>
  <si>
    <t>B68882C0060533MS4FRA</t>
  </si>
  <si>
    <t>13/02/1978</t>
  </si>
  <si>
    <t>PROUTEAU</t>
  </si>
  <si>
    <t>Felix</t>
  </si>
  <si>
    <t>C11375C0060533MV2FRA</t>
  </si>
  <si>
    <t>24/10/2006</t>
  </si>
  <si>
    <t>Noah</t>
  </si>
  <si>
    <t>C06179C0060533MCAFRA</t>
  </si>
  <si>
    <t>29/03/1955</t>
  </si>
  <si>
    <t>PION</t>
  </si>
  <si>
    <t>A29492D0060533MV6FRA</t>
  </si>
  <si>
    <t>03/10/1948</t>
  </si>
  <si>
    <t>PARAT</t>
  </si>
  <si>
    <t>GERARD</t>
  </si>
  <si>
    <t>A29495C0060533MV8FRA</t>
  </si>
  <si>
    <t>12/02/1953</t>
  </si>
  <si>
    <t>MORENO</t>
  </si>
  <si>
    <t>A55106C0060533MV7FRA</t>
  </si>
  <si>
    <t>14/07/1969</t>
  </si>
  <si>
    <t>MONCHAUX</t>
  </si>
  <si>
    <t>B45604C0060533MV3FRA</t>
  </si>
  <si>
    <t>02/07/1956</t>
  </si>
  <si>
    <t>A29490D0060533MV6FRA</t>
  </si>
  <si>
    <t>11/01/1959</t>
  </si>
  <si>
    <t>LEFEUVRE</t>
  </si>
  <si>
    <t>Bernadette</t>
  </si>
  <si>
    <t>A67280C0060533FV5FRA</t>
  </si>
  <si>
    <t>HALENCAK</t>
  </si>
  <si>
    <t>A55103L0060533MV1FRA</t>
  </si>
  <si>
    <t>13/12/1976</t>
  </si>
  <si>
    <t>GAUDIN</t>
  </si>
  <si>
    <t>C29784C0060533MV2FRA</t>
  </si>
  <si>
    <t>03/01/1982</t>
  </si>
  <si>
    <t>GALLIEN</t>
  </si>
  <si>
    <t>Cyrille</t>
  </si>
  <si>
    <t>B74156C0060533MV1FRA</t>
  </si>
  <si>
    <t>29/01/1950</t>
  </si>
  <si>
    <t>CHARRIER</t>
  </si>
  <si>
    <t>A29489D0060533MV7FRA</t>
  </si>
  <si>
    <t>28/08/1986</t>
  </si>
  <si>
    <t>CHAMPIGNY</t>
  </si>
  <si>
    <t>C30133C0060533MS4FRA</t>
  </si>
  <si>
    <t>31/05/1995</t>
  </si>
  <si>
    <t>BLANCHARD</t>
  </si>
  <si>
    <t>B40329C0060533MS2FRA</t>
  </si>
  <si>
    <t>24/07/1980</t>
  </si>
  <si>
    <t>ALBERT</t>
  </si>
  <si>
    <t>B90246C0060533MV1FRA</t>
  </si>
  <si>
    <t>06/04/2002</t>
  </si>
  <si>
    <t>TAVEAU</t>
  </si>
  <si>
    <t>B10284C0060528MS1FRA</t>
  </si>
  <si>
    <t>29/03/1973</t>
  </si>
  <si>
    <t>SAUDEMONT</t>
  </si>
  <si>
    <t>MANOEL</t>
  </si>
  <si>
    <t>A29039C0060528MV3FRA</t>
  </si>
  <si>
    <t>13/07/1972</t>
  </si>
  <si>
    <t>ALEXANDRA</t>
  </si>
  <si>
    <t>A29048L0060528FV3FRA</t>
  </si>
  <si>
    <t>14/04/2010</t>
  </si>
  <si>
    <t>ROMBAUT</t>
  </si>
  <si>
    <t>Clelia</t>
  </si>
  <si>
    <t>C15341C0060528FBEFRA</t>
  </si>
  <si>
    <t>A29175L0060528MV3FRA</t>
  </si>
  <si>
    <t>16/12/2003</t>
  </si>
  <si>
    <t>Noemie</t>
  </si>
  <si>
    <t>A63875L0060528FS1FRA</t>
  </si>
  <si>
    <t>A29117L0060528MS1FRA</t>
  </si>
  <si>
    <t>07/01/2008</t>
  </si>
  <si>
    <t>B07203C0060528MMIFRA</t>
  </si>
  <si>
    <t>20/12/1969</t>
  </si>
  <si>
    <t>PASQUER</t>
  </si>
  <si>
    <t>A93431C0060528MV3FRA</t>
  </si>
  <si>
    <t>21/01/1967</t>
  </si>
  <si>
    <t>LODIEU</t>
  </si>
  <si>
    <t>CORINNE</t>
  </si>
  <si>
    <t>A29050L0060528FV4FRA</t>
  </si>
  <si>
    <t>03/11/1964</t>
  </si>
  <si>
    <t>LIMBERT</t>
  </si>
  <si>
    <t>A29057C0060528MV4FRA</t>
  </si>
  <si>
    <t>23/03/1971</t>
  </si>
  <si>
    <t>LEDOUX</t>
  </si>
  <si>
    <t>Peggy</t>
  </si>
  <si>
    <t>C22783L0060528FV3FRA</t>
  </si>
  <si>
    <t>11/07/1970</t>
  </si>
  <si>
    <t>LE BAILLY</t>
  </si>
  <si>
    <t>A29051L0060528MV3FRA</t>
  </si>
  <si>
    <t>04/05/1998</t>
  </si>
  <si>
    <t>LABONNETTE</t>
  </si>
  <si>
    <t>THEO</t>
  </si>
  <si>
    <t>A29253C0060528MS2FRA</t>
  </si>
  <si>
    <t>08/09/1949</t>
  </si>
  <si>
    <t>HENAULT</t>
  </si>
  <si>
    <t>JEAN JACQUES</t>
  </si>
  <si>
    <t>A29074C0060528MV7FRA</t>
  </si>
  <si>
    <t>11/03/1971</t>
  </si>
  <si>
    <t>GUILLEMOT</t>
  </si>
  <si>
    <t>B16496C0060528FV3FRA</t>
  </si>
  <si>
    <t>23/12/1980</t>
  </si>
  <si>
    <t>GAUTRON</t>
  </si>
  <si>
    <t>B71072C0060528MV1FRA</t>
  </si>
  <si>
    <t>25/05/1976</t>
  </si>
  <si>
    <t>FAUCONNIER</t>
  </si>
  <si>
    <t>JOHAN</t>
  </si>
  <si>
    <t>B05307C0060528MV2FRA</t>
  </si>
  <si>
    <t>07/01/1983</t>
  </si>
  <si>
    <t>EMMANUELLE</t>
  </si>
  <si>
    <t>Hymbert</t>
  </si>
  <si>
    <t>C10537C0060528FV1FRA</t>
  </si>
  <si>
    <t>11/06/2008</t>
  </si>
  <si>
    <t>ELIOT</t>
  </si>
  <si>
    <t>MERGOT</t>
  </si>
  <si>
    <t>C24035C0060528MMIFRA</t>
  </si>
  <si>
    <t>19/05/1990</t>
  </si>
  <si>
    <t>DI LAURO</t>
  </si>
  <si>
    <t>LUCIE</t>
  </si>
  <si>
    <t>A29076D0060528FS3FRA</t>
  </si>
  <si>
    <t>30/05/1973</t>
  </si>
  <si>
    <t>CHARRON</t>
  </si>
  <si>
    <t>C14710D0060528MV3FRA</t>
  </si>
  <si>
    <t>Robinson</t>
  </si>
  <si>
    <t>C10046C0060528MBEFRA</t>
  </si>
  <si>
    <t>30/06/2007</t>
  </si>
  <si>
    <t>Lisa</t>
  </si>
  <si>
    <t>C08905C0060528FCAFRA</t>
  </si>
  <si>
    <t>03/01/1966</t>
  </si>
  <si>
    <t>CADEAU</t>
  </si>
  <si>
    <t>A44517C0060528MV4FRA</t>
  </si>
  <si>
    <t>13/08/1967</t>
  </si>
  <si>
    <t>GWENAELLE</t>
  </si>
  <si>
    <t>A29049L0060528FV4FRA</t>
  </si>
  <si>
    <t>23/02/1977</t>
  </si>
  <si>
    <t>BOURGOGNON</t>
  </si>
  <si>
    <t>C22579L0060528FV2FRA</t>
  </si>
  <si>
    <t>01/03/1974</t>
  </si>
  <si>
    <t>BORDAS</t>
  </si>
  <si>
    <t>Didier</t>
  </si>
  <si>
    <t>B97630L0060528MV2FRA</t>
  </si>
  <si>
    <t>09/05/1974</t>
  </si>
  <si>
    <t>BOIRON</t>
  </si>
  <si>
    <t>C05649L0060528MV2FRA</t>
  </si>
  <si>
    <t>25/03/1972</t>
  </si>
  <si>
    <t>AMBROIS</t>
  </si>
  <si>
    <t>B88276C0060528MV3FRA</t>
  </si>
  <si>
    <t>09/11/1988</t>
  </si>
  <si>
    <t>RENAULT</t>
  </si>
  <si>
    <t>C20995C0061828FS4FRA</t>
  </si>
  <si>
    <t>03/02/1980</t>
  </si>
  <si>
    <t>POIRIER</t>
  </si>
  <si>
    <t>C13065C0061828MV1FRA</t>
  </si>
  <si>
    <t>18/07/1974</t>
  </si>
  <si>
    <t>MOCQUAIS</t>
  </si>
  <si>
    <t>C20151C0061828MV2FRA</t>
  </si>
  <si>
    <t>12/03/1977</t>
  </si>
  <si>
    <t>MERESSE</t>
  </si>
  <si>
    <t>C21850C0061828MV2FRA</t>
  </si>
  <si>
    <t>05/09/1985</t>
  </si>
  <si>
    <t>PRISCA</t>
  </si>
  <si>
    <t>B94687C0061828FS4FRA</t>
  </si>
  <si>
    <t>15/07/1987</t>
  </si>
  <si>
    <t>HUGUET</t>
  </si>
  <si>
    <t>A74685C0061828FS4FRA</t>
  </si>
  <si>
    <t>08/05/1987</t>
  </si>
  <si>
    <t>FRANZONI</t>
  </si>
  <si>
    <t>C25926C0061828FS4FRA</t>
  </si>
  <si>
    <t>04/04/1964</t>
  </si>
  <si>
    <t>C23309C0061828MV4FRA</t>
  </si>
  <si>
    <t>19/12/1974</t>
  </si>
  <si>
    <t>FAURIE</t>
  </si>
  <si>
    <t>LUDOVIC</t>
  </si>
  <si>
    <t>C13019C0061828MV2FRA</t>
  </si>
  <si>
    <t>10/04/1978</t>
  </si>
  <si>
    <t>DESNOES</t>
  </si>
  <si>
    <t>C19154C0061828MV2FRA</t>
  </si>
  <si>
    <t>13/07/1975</t>
  </si>
  <si>
    <t>DADY</t>
  </si>
  <si>
    <t>C20154C0061828FV2FRA</t>
  </si>
  <si>
    <t>17/05/1981</t>
  </si>
  <si>
    <t>B03956C0061828MV1FRA</t>
  </si>
  <si>
    <t>09/06/1970</t>
  </si>
  <si>
    <t>CHEVREL BREARD</t>
  </si>
  <si>
    <t>C23298C0061828FV3FRA</t>
  </si>
  <si>
    <t>20/08/1973</t>
  </si>
  <si>
    <t>AYMARD</t>
  </si>
  <si>
    <t>C21952C0061828MV3FRA</t>
  </si>
  <si>
    <t>29/01/1976</t>
  </si>
  <si>
    <t>WAINWRIGHT</t>
  </si>
  <si>
    <t>Jodi</t>
  </si>
  <si>
    <t>A45516C0060526FV2FRA</t>
  </si>
  <si>
    <t>19/01/2014</t>
  </si>
  <si>
    <t>VERNEUIL</t>
  </si>
  <si>
    <t>C22203L0060526MPOFRA</t>
  </si>
  <si>
    <t>21/08/1956</t>
  </si>
  <si>
    <t>TRIBONDEAU</t>
  </si>
  <si>
    <t>B13893C0060526MV6FRA</t>
  </si>
  <si>
    <t>30/11/1983</t>
  </si>
  <si>
    <t>SERVO</t>
  </si>
  <si>
    <t>C26073L0060526MV1FRA</t>
  </si>
  <si>
    <t>20/02/2012</t>
  </si>
  <si>
    <t>B86149C0060526FPUFRA</t>
  </si>
  <si>
    <t>29/11/2016</t>
  </si>
  <si>
    <t>PLEUCHOT</t>
  </si>
  <si>
    <t>C09123L0060526MMPFRA</t>
  </si>
  <si>
    <t>PEAUDECERF</t>
  </si>
  <si>
    <t>A28801L0060526MV5FRA</t>
  </si>
  <si>
    <t>21/01/1971</t>
  </si>
  <si>
    <t>LANORD</t>
  </si>
  <si>
    <t>B58014L0060526FV3FRA</t>
  </si>
  <si>
    <t>22/01/2011</t>
  </si>
  <si>
    <t>LANDON</t>
  </si>
  <si>
    <t>JULIETTE</t>
  </si>
  <si>
    <t>C07477L0060526FBEFRA</t>
  </si>
  <si>
    <t>C29484L0060526FMIFRA</t>
  </si>
  <si>
    <t>31/07/1976</t>
  </si>
  <si>
    <t>LAMAMY</t>
  </si>
  <si>
    <t>A87899C0060526FV2FRA</t>
  </si>
  <si>
    <t>13/07/2009</t>
  </si>
  <si>
    <t>HUARD THOMAS</t>
  </si>
  <si>
    <t>B46122C0060526MMIFRA</t>
  </si>
  <si>
    <t>18/01/2016</t>
  </si>
  <si>
    <t>HAEFFLINGER</t>
  </si>
  <si>
    <t>Elias</t>
  </si>
  <si>
    <t>C23910L0060526MMPFRA</t>
  </si>
  <si>
    <t>11/02/2014</t>
  </si>
  <si>
    <t>Lewis</t>
  </si>
  <si>
    <t>C23906L0060526MPOFRA</t>
  </si>
  <si>
    <t>12/02/1986</t>
  </si>
  <si>
    <t>GROUHEL</t>
  </si>
  <si>
    <t>A28839C0060526MS4FRA</t>
  </si>
  <si>
    <t>01/09/1965</t>
  </si>
  <si>
    <t>DUVAUCHEL</t>
  </si>
  <si>
    <t>A28778C0060526MV4FRA</t>
  </si>
  <si>
    <t>21/06/2008</t>
  </si>
  <si>
    <t>A64863C0060526MMIFRA</t>
  </si>
  <si>
    <t>02/07/2012</t>
  </si>
  <si>
    <t>DELIGNE</t>
  </si>
  <si>
    <t>Meline</t>
  </si>
  <si>
    <t>C28972L0060526FPUFRA</t>
  </si>
  <si>
    <t>01/03/2007</t>
  </si>
  <si>
    <t>DE CASO GARCIA</t>
  </si>
  <si>
    <t>A47393C0060526FCAFRA</t>
  </si>
  <si>
    <t>09/10/2008</t>
  </si>
  <si>
    <t>DE CASO</t>
  </si>
  <si>
    <t>A59417C0060526MMIFRA</t>
  </si>
  <si>
    <t>10/11/2014</t>
  </si>
  <si>
    <t>Lucie</t>
  </si>
  <si>
    <t>B88181C0060526FPOFRA</t>
  </si>
  <si>
    <t>02/03/2008</t>
  </si>
  <si>
    <t>DALAUDIERE</t>
  </si>
  <si>
    <t>A84068L0060526MMIFRA</t>
  </si>
  <si>
    <t>09/04/1957</t>
  </si>
  <si>
    <t>DABET</t>
  </si>
  <si>
    <t>A29340C0060526MV6FRA</t>
  </si>
  <si>
    <t>22/04/2009</t>
  </si>
  <si>
    <t>CLAVAUD</t>
  </si>
  <si>
    <t>A81602C0060526MMIFRA</t>
  </si>
  <si>
    <t>30/09/1983</t>
  </si>
  <si>
    <t>B47328C0060526MV1FRA</t>
  </si>
  <si>
    <t>06/01/1969</t>
  </si>
  <si>
    <t>CATTELOIN</t>
  </si>
  <si>
    <t>A43634L0060526FV3FRA</t>
  </si>
  <si>
    <t>31/12/2005</t>
  </si>
  <si>
    <t>CELESTIN</t>
  </si>
  <si>
    <t>A28835C0060526MJUFRA</t>
  </si>
  <si>
    <t>02/10/1981</t>
  </si>
  <si>
    <t>C16294C0060526FV1FRA</t>
  </si>
  <si>
    <t>24/03/2008</t>
  </si>
  <si>
    <t>BONNEFOY</t>
  </si>
  <si>
    <t>ARWEN</t>
  </si>
  <si>
    <t>C10237L0060526FMIFRA</t>
  </si>
  <si>
    <t>06/06/2012</t>
  </si>
  <si>
    <t>BARCELO</t>
  </si>
  <si>
    <t>Angele</t>
  </si>
  <si>
    <t>B30892C0060526FPUFRA</t>
  </si>
  <si>
    <t>05/10/2007</t>
  </si>
  <si>
    <t>A65974C0060526MCAFRA</t>
  </si>
  <si>
    <t>16/05/2007</t>
  </si>
  <si>
    <t>BARBONI</t>
  </si>
  <si>
    <t>A28851L0060526FCAFRA</t>
  </si>
  <si>
    <t>27/09/1978</t>
  </si>
  <si>
    <t>BAILLEUL</t>
  </si>
  <si>
    <t>MAIKA</t>
  </si>
  <si>
    <t>A87007C0060526FV2FRA</t>
  </si>
  <si>
    <t>01/03/2015</t>
  </si>
  <si>
    <t>AUROUET</t>
  </si>
  <si>
    <t>B86907C0060526MPOFRA</t>
  </si>
  <si>
    <t>VALLADE</t>
  </si>
  <si>
    <t>A29633C0060538MV3FRA</t>
  </si>
  <si>
    <t>13/08/1993</t>
  </si>
  <si>
    <t>TOUCHARD</t>
  </si>
  <si>
    <t>A61452C0060538MS3FRA</t>
  </si>
  <si>
    <t>04/01/1997</t>
  </si>
  <si>
    <t>PAULARD</t>
  </si>
  <si>
    <t>Wilfried</t>
  </si>
  <si>
    <t>C04618C0060538MS2FRA</t>
  </si>
  <si>
    <t>17/03/1985</t>
  </si>
  <si>
    <t>Christopher</t>
  </si>
  <si>
    <t>C25817C0060538MS4FRA</t>
  </si>
  <si>
    <t>LOUSTE</t>
  </si>
  <si>
    <t>B10114C0060538MV3FRA</t>
  </si>
  <si>
    <t>24/10/1997</t>
  </si>
  <si>
    <t>LOPEZ</t>
  </si>
  <si>
    <t>Laira</t>
  </si>
  <si>
    <t>B45982C0060538FS2FRA</t>
  </si>
  <si>
    <t>22/11/1972</t>
  </si>
  <si>
    <t>LEAUX</t>
  </si>
  <si>
    <t>Maryline</t>
  </si>
  <si>
    <t>C14236C0060538FV3FRA</t>
  </si>
  <si>
    <t>29/09/1987</t>
  </si>
  <si>
    <t>GUIGNEBAULT</t>
  </si>
  <si>
    <t>C20952L0060538FS4FRA</t>
  </si>
  <si>
    <t>22/08/1986</t>
  </si>
  <si>
    <t>FAGUET</t>
  </si>
  <si>
    <t>B85790C0060538MS4FRA</t>
  </si>
  <si>
    <t>15/07/1992</t>
  </si>
  <si>
    <t>DUCEAU</t>
  </si>
  <si>
    <t>MARION</t>
  </si>
  <si>
    <t>A29596C0060538FS3FRA</t>
  </si>
  <si>
    <t>13/06/1973</t>
  </si>
  <si>
    <t>DROUIN</t>
  </si>
  <si>
    <t>A29643C0060538MV3FRA</t>
  </si>
  <si>
    <t>31/10/1971</t>
  </si>
  <si>
    <t>DOS SANTOS</t>
  </si>
  <si>
    <t>A29638D0060538MV3FRA</t>
  </si>
  <si>
    <t>21/03/1986</t>
  </si>
  <si>
    <t>DELDAL</t>
  </si>
  <si>
    <t>C14401C0060538MS4FRA</t>
  </si>
  <si>
    <t>14/05/2003</t>
  </si>
  <si>
    <t>Etienne</t>
  </si>
  <si>
    <t>C30800C0060538MS1FRA</t>
  </si>
  <si>
    <t>04/02/1986</t>
  </si>
  <si>
    <t>DAGAUD</t>
  </si>
  <si>
    <t>C25161L0060538FS4FRA</t>
  </si>
  <si>
    <t>15/09/1977</t>
  </si>
  <si>
    <t>CAZES</t>
  </si>
  <si>
    <t>A29606C0060538FV2FRA</t>
  </si>
  <si>
    <t>13/04/1971</t>
  </si>
  <si>
    <t>CAILLETTE</t>
  </si>
  <si>
    <t>Alban</t>
  </si>
  <si>
    <t>A46830C0060538MV3FRA</t>
  </si>
  <si>
    <t>07/05/2001</t>
  </si>
  <si>
    <t>ABEL</t>
  </si>
  <si>
    <t>A29598C0060538MS1FRA</t>
  </si>
  <si>
    <t>04/11/1972</t>
  </si>
  <si>
    <t>A64016C0060538FV3FRA</t>
  </si>
  <si>
    <t>13/05/2005</t>
  </si>
  <si>
    <t>A44919C0060538MJUFRA</t>
  </si>
  <si>
    <t>09/07/1994</t>
  </si>
  <si>
    <t>BELLANGER</t>
  </si>
  <si>
    <t>Stacy</t>
  </si>
  <si>
    <t>B64429C0060538FS2FRA</t>
  </si>
  <si>
    <t>06/07/1973</t>
  </si>
  <si>
    <t>TRICHET</t>
  </si>
  <si>
    <t>A28911C0061475FV3FRA</t>
  </si>
  <si>
    <t>17/08/1985</t>
  </si>
  <si>
    <t>A68954C0061475MS4FRA</t>
  </si>
  <si>
    <t>01/03/1980</t>
  </si>
  <si>
    <t>HARY</t>
  </si>
  <si>
    <t>C23841C0061475MV1FRA</t>
  </si>
  <si>
    <t>18/10/1983</t>
  </si>
  <si>
    <t>GRIALOU</t>
  </si>
  <si>
    <t>WILLIAM</t>
  </si>
  <si>
    <t>A21836C0061475MV1FRA</t>
  </si>
  <si>
    <t>DELUBAC</t>
  </si>
  <si>
    <t>A29568C0061475MV1FRA</t>
  </si>
  <si>
    <t>27/09/1974</t>
  </si>
  <si>
    <t>CORTHIER</t>
  </si>
  <si>
    <t>A29000C0061475MV2FRA</t>
  </si>
  <si>
    <t>14/04/1989</t>
  </si>
  <si>
    <t>C02062C0061475MS3FRA</t>
  </si>
  <si>
    <t>26/08/1992</t>
  </si>
  <si>
    <t>BOUQUIN</t>
  </si>
  <si>
    <t>C01795C0061475FS3FRA</t>
  </si>
  <si>
    <t>15/01/1971</t>
  </si>
  <si>
    <t>BEAULIEU</t>
  </si>
  <si>
    <t>A28944C0061475MV3FRA</t>
  </si>
  <si>
    <t>28/09/1987</t>
  </si>
  <si>
    <t>WINKELMANN</t>
  </si>
  <si>
    <t>B24902C0061481MS4FRA</t>
  </si>
  <si>
    <t>06/06/1974</t>
  </si>
  <si>
    <t>VIOLAIN</t>
  </si>
  <si>
    <t>B46637C0061481MV2FRA</t>
  </si>
  <si>
    <t>12/04/2000</t>
  </si>
  <si>
    <t>VEDRINES</t>
  </si>
  <si>
    <t>C14675C0061481FS1FRA</t>
  </si>
  <si>
    <t>08/02/1964</t>
  </si>
  <si>
    <t>VANDEWALLE</t>
  </si>
  <si>
    <t>C13341C0061481MV4FRA</t>
  </si>
  <si>
    <t>14/08/1985</t>
  </si>
  <si>
    <t>VANDENHAUTTE</t>
  </si>
  <si>
    <t>Alice</t>
  </si>
  <si>
    <t>C11170C0061481FS4FRA</t>
  </si>
  <si>
    <t>06/05/1977</t>
  </si>
  <si>
    <t>TROADEC</t>
  </si>
  <si>
    <t>A71276C0061481MV2FRA</t>
  </si>
  <si>
    <t>11/08/1984</t>
  </si>
  <si>
    <t>SENOTIER</t>
  </si>
  <si>
    <t>Laurie</t>
  </si>
  <si>
    <t>A45892C0061481FS4FRA</t>
  </si>
  <si>
    <t>01/03/1973</t>
  </si>
  <si>
    <t>RAYMOND</t>
  </si>
  <si>
    <t>A74572C0061481FV3FRA</t>
  </si>
  <si>
    <t>12/07/1983</t>
  </si>
  <si>
    <t xml:space="preserve">POTTIEZ </t>
  </si>
  <si>
    <t xml:space="preserve">Boris </t>
  </si>
  <si>
    <t>B40894C0061481MV1FRA</t>
  </si>
  <si>
    <t>24/08/1996</t>
  </si>
  <si>
    <t>PETAT</t>
  </si>
  <si>
    <t>C30845C0061481FS2FRA</t>
  </si>
  <si>
    <t>27/10/1975</t>
  </si>
  <si>
    <t>PADARE</t>
  </si>
  <si>
    <t>A36624C0061481MV2FRA</t>
  </si>
  <si>
    <t>MORLET</t>
  </si>
  <si>
    <t>B33064C0061481MV1FRA</t>
  </si>
  <si>
    <t>08/09/1985</t>
  </si>
  <si>
    <t>A72845C0061481FS4FRA</t>
  </si>
  <si>
    <t>10/03/1973</t>
  </si>
  <si>
    <t>MORAUX</t>
  </si>
  <si>
    <t>B05533C0061481MV3FRA</t>
  </si>
  <si>
    <t>08/07/1967</t>
  </si>
  <si>
    <t>MARQUEZ</t>
  </si>
  <si>
    <t>B90540C0061481FV4FRA</t>
  </si>
  <si>
    <t>13/01/1978</t>
  </si>
  <si>
    <t>A29351C0061481MV2FRA</t>
  </si>
  <si>
    <t>22/05/1992</t>
  </si>
  <si>
    <t>LUCILE</t>
  </si>
  <si>
    <t>GENAY</t>
  </si>
  <si>
    <t>B42291C0061481FS3FRA</t>
  </si>
  <si>
    <t>14/05/1992</t>
  </si>
  <si>
    <t>Pierre Yves</t>
  </si>
  <si>
    <t>B42759L0061481MS3FRA</t>
  </si>
  <si>
    <t>07/05/1974</t>
  </si>
  <si>
    <t>GARNIER</t>
  </si>
  <si>
    <t>A29313C0061481MV2FRA</t>
  </si>
  <si>
    <t>29/08/1968</t>
  </si>
  <si>
    <t>GAMBERT</t>
  </si>
  <si>
    <t>A28390C0061481MV4FRA</t>
  </si>
  <si>
    <t>10/12/1981</t>
  </si>
  <si>
    <t>DOLLE</t>
  </si>
  <si>
    <t>Guilhem</t>
  </si>
  <si>
    <t>B42161C0061481MV1FRA</t>
  </si>
  <si>
    <t>07/10/1983</t>
  </si>
  <si>
    <t>CHRISTEAUT</t>
  </si>
  <si>
    <t>B68649C0061481FV1FRA</t>
  </si>
  <si>
    <t>07/06/1976</t>
  </si>
  <si>
    <t>BRAGARD</t>
  </si>
  <si>
    <t>A32562C0061481MV2FRA</t>
  </si>
  <si>
    <t>15/03/1979</t>
  </si>
  <si>
    <t>Aymeric</t>
  </si>
  <si>
    <t>B74546L0061481MV1FRA</t>
  </si>
  <si>
    <t>12/10/1998</t>
  </si>
  <si>
    <t>BEAUFRERE</t>
  </si>
  <si>
    <t>Isaline</t>
  </si>
  <si>
    <t>B86880C0061481FS2FRA</t>
  </si>
  <si>
    <t>30/07/1972</t>
  </si>
  <si>
    <t>REGINALD</t>
  </si>
  <si>
    <t>Proupin</t>
  </si>
  <si>
    <t>B93898C0061596MV3FRA</t>
  </si>
  <si>
    <t>29/04/2013</t>
  </si>
  <si>
    <t>PROUPIN</t>
  </si>
  <si>
    <t>C02719C0061596MPUFRA</t>
  </si>
  <si>
    <t>B82858C0061596FBEFRA</t>
  </si>
  <si>
    <t>21/06/1985</t>
  </si>
  <si>
    <t>NAUDIN</t>
  </si>
  <si>
    <t>SAMUEL</t>
  </si>
  <si>
    <t>C23479C0061596MS4FRA</t>
  </si>
  <si>
    <t>22/06/2007</t>
  </si>
  <si>
    <t>B84038C0061596FCAFRA</t>
  </si>
  <si>
    <t>21/02/1978</t>
  </si>
  <si>
    <t>LOISEAU</t>
  </si>
  <si>
    <t>B86225C0061596MV2FRA</t>
  </si>
  <si>
    <t>27/07/2012</t>
  </si>
  <si>
    <t>LEANE</t>
  </si>
  <si>
    <t>C27185C0061596FPUFRA</t>
  </si>
  <si>
    <t>22/10/2011</t>
  </si>
  <si>
    <t>GAILLOT</t>
  </si>
  <si>
    <t>C27994C0061596MBEFRA</t>
  </si>
  <si>
    <t>10/11/1982</t>
  </si>
  <si>
    <t>FROMENTIN</t>
  </si>
  <si>
    <t>B72026C0061596MV1FRA</t>
  </si>
  <si>
    <t>22/09/1977</t>
  </si>
  <si>
    <t>DELAHAYE</t>
  </si>
  <si>
    <t>PREBEN</t>
  </si>
  <si>
    <t>A79273C0061596MV2FRA</t>
  </si>
  <si>
    <t>22/09/2010</t>
  </si>
  <si>
    <t>ENZO</t>
  </si>
  <si>
    <t>B78192C0061596MBEFRA</t>
  </si>
  <si>
    <t>18/05/2010</t>
  </si>
  <si>
    <t>BILLIOTEL</t>
  </si>
  <si>
    <t>C27998C0061596MBEFRA</t>
  </si>
  <si>
    <t>06/04/2013</t>
  </si>
  <si>
    <t>BARAT</t>
  </si>
  <si>
    <t>Charles</t>
  </si>
  <si>
    <t>B84014C0061596MPUFRA</t>
  </si>
  <si>
    <t>25/02/2011</t>
  </si>
  <si>
    <t>B84013C0061596FBEFRA</t>
  </si>
  <si>
    <t>25/05/2008</t>
  </si>
  <si>
    <t>Fleur</t>
  </si>
  <si>
    <t>B74154C0061596FMIFRA</t>
  </si>
  <si>
    <t>04/12/1979</t>
  </si>
  <si>
    <t>B72197C0061596MV1FRA</t>
  </si>
  <si>
    <t>24/12/1966</t>
  </si>
  <si>
    <t>ZENNIR</t>
  </si>
  <si>
    <t>B11099C0060524MV4FRA</t>
  </si>
  <si>
    <t>01/04/1968</t>
  </si>
  <si>
    <t>YVERNOGEAU</t>
  </si>
  <si>
    <t>A28606C0060524MV4FRA</t>
  </si>
  <si>
    <t>31/03/2008</t>
  </si>
  <si>
    <t>VISSCHER</t>
  </si>
  <si>
    <t>CELIAN</t>
  </si>
  <si>
    <t>B10296C0060524MMIFRA</t>
  </si>
  <si>
    <t>20/04/2010</t>
  </si>
  <si>
    <t>Lison</t>
  </si>
  <si>
    <t>B91041C0060524FBEFRA</t>
  </si>
  <si>
    <t>27/11/1971</t>
  </si>
  <si>
    <t>VIGIER</t>
  </si>
  <si>
    <t>A28650C0060524MV3FRA</t>
  </si>
  <si>
    <t>08/03/2009</t>
  </si>
  <si>
    <t>VERNEGEOL</t>
  </si>
  <si>
    <t>C20589C0060524FMIFRA</t>
  </si>
  <si>
    <t>12/03/1971</t>
  </si>
  <si>
    <t>VAUVY</t>
  </si>
  <si>
    <t>A93218C0060524MV3FRA</t>
  </si>
  <si>
    <t>27/04/1965</t>
  </si>
  <si>
    <t>VASLET</t>
  </si>
  <si>
    <t>A28646C0060524MV4FRA</t>
  </si>
  <si>
    <t>16/08/1965</t>
  </si>
  <si>
    <t>URVOIS GRANGE</t>
  </si>
  <si>
    <t>Annie</t>
  </si>
  <si>
    <t>B63149L0060524FV4FRA</t>
  </si>
  <si>
    <t>12/06/1977</t>
  </si>
  <si>
    <t>URSELY</t>
  </si>
  <si>
    <t>A90546C0060524MV2FRA</t>
  </si>
  <si>
    <t>04/12/1976</t>
  </si>
  <si>
    <t xml:space="preserve">TREMBLAY </t>
  </si>
  <si>
    <t>B40595C0060524MV2FRA</t>
  </si>
  <si>
    <t>11/10/1990</t>
  </si>
  <si>
    <t>TRAISNEL</t>
  </si>
  <si>
    <t>B45912C0060524FS3FRA</t>
  </si>
  <si>
    <t>14/05/1965</t>
  </si>
  <si>
    <t>TOURNEUX</t>
  </si>
  <si>
    <t>A87246C0060524MV4FRA</t>
  </si>
  <si>
    <t>20/12/1983</t>
  </si>
  <si>
    <t>TILLEAU</t>
  </si>
  <si>
    <t>A28593C0060524MV1FRA</t>
  </si>
  <si>
    <t>10/07/1996</t>
  </si>
  <si>
    <t>Alexia</t>
  </si>
  <si>
    <t>B43397C0060524FS2FRA</t>
  </si>
  <si>
    <t>27/08/1987</t>
  </si>
  <si>
    <t>FLORIAN</t>
  </si>
  <si>
    <t>A28717C0060524MS4FRA</t>
  </si>
  <si>
    <t>17/08/1984</t>
  </si>
  <si>
    <t>Muriel</t>
  </si>
  <si>
    <t>A28678C0060524FS4FRA</t>
  </si>
  <si>
    <t>08/09/2016</t>
  </si>
  <si>
    <t>THENAISIE</t>
  </si>
  <si>
    <t>C23642C0060524FMPFRA</t>
  </si>
  <si>
    <t>05/06/1988</t>
  </si>
  <si>
    <t>THALINEAU</t>
  </si>
  <si>
    <t>A92475L0060524FS4FRA</t>
  </si>
  <si>
    <t>31/07/1960</t>
  </si>
  <si>
    <t>SZYDLOWSKI</t>
  </si>
  <si>
    <t>B77668C0060524MV5FRA</t>
  </si>
  <si>
    <t>24/11/1974</t>
  </si>
  <si>
    <t>SOUMILLAC</t>
  </si>
  <si>
    <t>A28614C0060524MV2FRA</t>
  </si>
  <si>
    <t>18/05/2012</t>
  </si>
  <si>
    <t>SONNET</t>
  </si>
  <si>
    <t>C19929C0060524MPUFRA</t>
  </si>
  <si>
    <t>17/01/1978</t>
  </si>
  <si>
    <t>SOMMER</t>
  </si>
  <si>
    <t>B63656C0060524MV2FRA</t>
  </si>
  <si>
    <t>18/08/1978</t>
  </si>
  <si>
    <t>B05792C0060524MV2FRA</t>
  </si>
  <si>
    <t>26/12/1978</t>
  </si>
  <si>
    <t>CLAIRE</t>
  </si>
  <si>
    <t>B05795C0060524FV2FRA</t>
  </si>
  <si>
    <t>06/01/1974</t>
  </si>
  <si>
    <t>A28711C0060524MV2FRA</t>
  </si>
  <si>
    <t>02/10/1974</t>
  </si>
  <si>
    <t>MAUD</t>
  </si>
  <si>
    <t>A28690C0060524FV2FRA</t>
  </si>
  <si>
    <t>07/02/2016</t>
  </si>
  <si>
    <t>SEMUR</t>
  </si>
  <si>
    <t>CHARLES</t>
  </si>
  <si>
    <t>C22209C0060524MMPFRA</t>
  </si>
  <si>
    <t>12/01/1980</t>
  </si>
  <si>
    <t>C22523C0060524MV1FRA</t>
  </si>
  <si>
    <t>29/04/2012</t>
  </si>
  <si>
    <t>C21211C0060524MPUFRA</t>
  </si>
  <si>
    <t>15/02/1995</t>
  </si>
  <si>
    <t>SEDAT</t>
  </si>
  <si>
    <t>Nans</t>
  </si>
  <si>
    <t>B83682C0060524MS2FRA</t>
  </si>
  <si>
    <t>30/09/1994</t>
  </si>
  <si>
    <t>SEAUX</t>
  </si>
  <si>
    <t>C00327C0060524MS2FRA</t>
  </si>
  <si>
    <t>17/06/1987</t>
  </si>
  <si>
    <t>SCHLAUDER</t>
  </si>
  <si>
    <t>C20880C0060524MS4FRA</t>
  </si>
  <si>
    <t>14/03/1978</t>
  </si>
  <si>
    <t>SARTIS</t>
  </si>
  <si>
    <t>YVAN</t>
  </si>
  <si>
    <t>A70461C0060524MV2FRA</t>
  </si>
  <si>
    <t>28/07/2011</t>
  </si>
  <si>
    <t>SARDAINE CAPDEVIELLE</t>
  </si>
  <si>
    <t>B82993C0060524MBEFRA</t>
  </si>
  <si>
    <t>04/09/2013</t>
  </si>
  <si>
    <t>SANCHEZ</t>
  </si>
  <si>
    <t>B83373C0060524MPUFRA</t>
  </si>
  <si>
    <t>18/11/2016</t>
  </si>
  <si>
    <t>C01086C0060524FMPFRA</t>
  </si>
  <si>
    <t>01/10/2010</t>
  </si>
  <si>
    <t>SAMIN</t>
  </si>
  <si>
    <t>B62837C0060524MBEFRA</t>
  </si>
  <si>
    <t>05/06/1981</t>
  </si>
  <si>
    <t>B18595L0060524MV1FRA</t>
  </si>
  <si>
    <t>31/07/1996</t>
  </si>
  <si>
    <t>SAJOT</t>
  </si>
  <si>
    <t>B62492L0060524MS2FRA</t>
  </si>
  <si>
    <t>18/05/1988</t>
  </si>
  <si>
    <t xml:space="preserve">SABOURIN </t>
  </si>
  <si>
    <t xml:space="preserve">Benjamin </t>
  </si>
  <si>
    <t>A63363C0060524MS4FRA</t>
  </si>
  <si>
    <t>10/03/1981</t>
  </si>
  <si>
    <t>SABOURIN</t>
  </si>
  <si>
    <t>A28639C0060524MV1FRA</t>
  </si>
  <si>
    <t>14/09/2012</t>
  </si>
  <si>
    <t>C01008C0060524MPUFRA</t>
  </si>
  <si>
    <t>24/09/1991</t>
  </si>
  <si>
    <t>B83543C0060524MS3FRA</t>
  </si>
  <si>
    <t>11/11/2005</t>
  </si>
  <si>
    <t>RONCIERE</t>
  </si>
  <si>
    <t>MELINE</t>
  </si>
  <si>
    <t>A63470C0060524FJUFRA</t>
  </si>
  <si>
    <t>12/10/2013</t>
  </si>
  <si>
    <t>ROJO TRASMONTE</t>
  </si>
  <si>
    <t>Mathias</t>
  </si>
  <si>
    <t>C00809C0060524MPUFRA</t>
  </si>
  <si>
    <t>05/01/1986</t>
  </si>
  <si>
    <t>ROJO</t>
  </si>
  <si>
    <t>B77331C0060524MS4FRA</t>
  </si>
  <si>
    <t>05/11/1979</t>
  </si>
  <si>
    <t>C19877C0060524MV1FRA</t>
  </si>
  <si>
    <t>29/01/1964</t>
  </si>
  <si>
    <t>RICATEAU</t>
  </si>
  <si>
    <t>A29465C0060524MV4FRA</t>
  </si>
  <si>
    <t>18/03/2012</t>
  </si>
  <si>
    <t>RIBAULT</t>
  </si>
  <si>
    <t>C00463C0060524MPUFRA</t>
  </si>
  <si>
    <t>18/09/1971</t>
  </si>
  <si>
    <t>RENVOISE</t>
  </si>
  <si>
    <t>A28603C0060524MV3FRA</t>
  </si>
  <si>
    <t>06/10/2011</t>
  </si>
  <si>
    <t>REMONT</t>
  </si>
  <si>
    <t>C21106C0060524MBEFRA</t>
  </si>
  <si>
    <t>21/09/1977</t>
  </si>
  <si>
    <t>RAULT</t>
  </si>
  <si>
    <t>A28598C0060524MV2FRA</t>
  </si>
  <si>
    <t>03/02/1970</t>
  </si>
  <si>
    <t>RABASSE</t>
  </si>
  <si>
    <t>A28622C0060524MV3FRA</t>
  </si>
  <si>
    <t>28/05/1999</t>
  </si>
  <si>
    <t>PREVEAUX</t>
  </si>
  <si>
    <t>C20624C0060524FS1FRA</t>
  </si>
  <si>
    <t>08/06/1969</t>
  </si>
  <si>
    <t>POPINET</t>
  </si>
  <si>
    <t>A67345C0060524MV3FRA</t>
  </si>
  <si>
    <t>08/03/1999</t>
  </si>
  <si>
    <t>PIOT</t>
  </si>
  <si>
    <t>A76898L0060524MS1FRA</t>
  </si>
  <si>
    <t>08/06/2012</t>
  </si>
  <si>
    <t>PERRIN</t>
  </si>
  <si>
    <t>LUCAS</t>
  </si>
  <si>
    <t>C01096C0060524MPUFRA</t>
  </si>
  <si>
    <t>30/05/2014</t>
  </si>
  <si>
    <t>C23027C0060524FPOFRA</t>
  </si>
  <si>
    <t>23/03/1976</t>
  </si>
  <si>
    <t>A28597C0060524MV2FRA</t>
  </si>
  <si>
    <t>15/12/1975</t>
  </si>
  <si>
    <t>Pascale</t>
  </si>
  <si>
    <t>A92544L0060524FV2FRA</t>
  </si>
  <si>
    <t>17/11/2003</t>
  </si>
  <si>
    <t>A28703C0060524MS1FRA</t>
  </si>
  <si>
    <t>02/03/1973</t>
  </si>
  <si>
    <t>PARC</t>
  </si>
  <si>
    <t>A29356C0060524MV3FRA</t>
  </si>
  <si>
    <t>09/11/2011</t>
  </si>
  <si>
    <t>PAIMPARAY</t>
  </si>
  <si>
    <t>B63192C0060524MBEFRA</t>
  </si>
  <si>
    <t>24/03/1991</t>
  </si>
  <si>
    <t>Kevan</t>
  </si>
  <si>
    <t>A93017C0060524MS3FRA</t>
  </si>
  <si>
    <t>21/09/2016</t>
  </si>
  <si>
    <t>NOEL</t>
  </si>
  <si>
    <t>C21424C0060524MMPFRA</t>
  </si>
  <si>
    <t>26/08/1958</t>
  </si>
  <si>
    <t>NEYER</t>
  </si>
  <si>
    <t>A28611D0060524MV6FRA</t>
  </si>
  <si>
    <t>09/05/1969</t>
  </si>
  <si>
    <t>NARCISSE</t>
  </si>
  <si>
    <t>A48209C0060524FV3FRA</t>
  </si>
  <si>
    <t>21/05/1968</t>
  </si>
  <si>
    <t>A28687C0060524MV4FRA</t>
  </si>
  <si>
    <t>05/08/2010</t>
  </si>
  <si>
    <t>MULLER</t>
  </si>
  <si>
    <t>Anaelle</t>
  </si>
  <si>
    <t>C00034C0060524FBEFRA</t>
  </si>
  <si>
    <t>14/09/2015</t>
  </si>
  <si>
    <t>Lyllian</t>
  </si>
  <si>
    <t>C21985C0060524MPOFRA</t>
  </si>
  <si>
    <t>30/01/1988</t>
  </si>
  <si>
    <t>MONIERE</t>
  </si>
  <si>
    <t>A01261C0060524MS4FRA</t>
  </si>
  <si>
    <t>22/03/2005</t>
  </si>
  <si>
    <t>MIGNUCCI</t>
  </si>
  <si>
    <t>B63506C0060524MJUFRA</t>
  </si>
  <si>
    <t>21/04/2009</t>
  </si>
  <si>
    <t>B83398C0060524FMIFRA</t>
  </si>
  <si>
    <t>26/07/1985</t>
  </si>
  <si>
    <t>MEMIN</t>
  </si>
  <si>
    <t>B82366C0060524MS4FRA</t>
  </si>
  <si>
    <t>01/02/1969</t>
  </si>
  <si>
    <t>MEDJAHED</t>
  </si>
  <si>
    <t>FATIMA</t>
  </si>
  <si>
    <t>B08751L0060524FV3FRA</t>
  </si>
  <si>
    <t>19/07/2013</t>
  </si>
  <si>
    <t>MAZZERBO</t>
  </si>
  <si>
    <t>Luca</t>
  </si>
  <si>
    <t>B84975C0060524MPUFRA</t>
  </si>
  <si>
    <t>Alyssa</t>
  </si>
  <si>
    <t>B85870C0060524FBEFRA</t>
  </si>
  <si>
    <t>20/02/1997</t>
  </si>
  <si>
    <t>Andrea</t>
  </si>
  <si>
    <t>B84717L0060524FS2FRA</t>
  </si>
  <si>
    <t>29/01/1992</t>
  </si>
  <si>
    <t>Joceran</t>
  </si>
  <si>
    <t>C22047C0060524MS3FRA</t>
  </si>
  <si>
    <t>16/01/1975</t>
  </si>
  <si>
    <t>MARCHAND</t>
  </si>
  <si>
    <t>JONATHAN</t>
  </si>
  <si>
    <t>A40152C0060524MV2FRA</t>
  </si>
  <si>
    <t>01/02/2013</t>
  </si>
  <si>
    <t>MARCHAL ROUGERIE</t>
  </si>
  <si>
    <t>LOUCA</t>
  </si>
  <si>
    <t>C01709C0060524MPUFRA</t>
  </si>
  <si>
    <t>31/03/1973</t>
  </si>
  <si>
    <t>MAIGNE</t>
  </si>
  <si>
    <t>A28588C0060524MV3FRA</t>
  </si>
  <si>
    <t>02/11/2006</t>
  </si>
  <si>
    <t>A64401C0060524MCAFRA</t>
  </si>
  <si>
    <t>04/06/1964</t>
  </si>
  <si>
    <t>MAGONTIER</t>
  </si>
  <si>
    <t>A87905L0060524FV4FRA</t>
  </si>
  <si>
    <t>09/03/1987</t>
  </si>
  <si>
    <t>LOLIVIER</t>
  </si>
  <si>
    <t>B34346C0060524MS4FRA</t>
  </si>
  <si>
    <t>17/07/1973</t>
  </si>
  <si>
    <t>B32155L0060524FV3FRA</t>
  </si>
  <si>
    <t>LOISELLE</t>
  </si>
  <si>
    <t>A66541C0060524MS4FRA</t>
  </si>
  <si>
    <t>03/09/1975</t>
  </si>
  <si>
    <t>LEVAUX</t>
  </si>
  <si>
    <t>MARIE REINE</t>
  </si>
  <si>
    <t>A28708C0060524FV2FRA</t>
  </si>
  <si>
    <t>28/11/1975</t>
  </si>
  <si>
    <t>A28599C0060524MV2FRA</t>
  </si>
  <si>
    <t>18/04/1992</t>
  </si>
  <si>
    <t>LEMAITRE</t>
  </si>
  <si>
    <t>B10812C0060524MS3FRA</t>
  </si>
  <si>
    <t>24/12/1975</t>
  </si>
  <si>
    <t>LECOMTE</t>
  </si>
  <si>
    <t>Jean Philippe</t>
  </si>
  <si>
    <t>B62209C0060524MV2FRA</t>
  </si>
  <si>
    <t>27/08/2015</t>
  </si>
  <si>
    <t>C20222C0060524MPOFRA</t>
  </si>
  <si>
    <t>21/09/2009</t>
  </si>
  <si>
    <t>LEBEAU</t>
  </si>
  <si>
    <t>B84616C0060524FMIFRA</t>
  </si>
  <si>
    <t>07/09/1992</t>
  </si>
  <si>
    <t>LE TOUARIN</t>
  </si>
  <si>
    <t>B83945C0060524MS3FRA</t>
  </si>
  <si>
    <t>14/09/1973</t>
  </si>
  <si>
    <t>LE MEN</t>
  </si>
  <si>
    <t>Barbara</t>
  </si>
  <si>
    <t>A75077C0060524FV3FRA</t>
  </si>
  <si>
    <t>10/08/1967</t>
  </si>
  <si>
    <t>LE GOUIC MARTUN</t>
  </si>
  <si>
    <t>A71881C0060524MV4FRA</t>
  </si>
  <si>
    <t>25/02/1993</t>
  </si>
  <si>
    <t>LAMY</t>
  </si>
  <si>
    <t>Cassandra</t>
  </si>
  <si>
    <t>B04880C0060524FS3FRA</t>
  </si>
  <si>
    <t>25/05/1990</t>
  </si>
  <si>
    <t>LACROIX</t>
  </si>
  <si>
    <t>C20249L0060524FS3FRA</t>
  </si>
  <si>
    <t>01/03/1993</t>
  </si>
  <si>
    <t>KERVELLA</t>
  </si>
  <si>
    <t>A66292C0060524MS3FRA</t>
  </si>
  <si>
    <t>23/04/1953</t>
  </si>
  <si>
    <t>KERHIR</t>
  </si>
  <si>
    <t>JACKY</t>
  </si>
  <si>
    <t>A28625D0060524MV7FRA</t>
  </si>
  <si>
    <t>20/06/2008</t>
  </si>
  <si>
    <t>KANDELAKI</t>
  </si>
  <si>
    <t>Irakli</t>
  </si>
  <si>
    <t>B88184C0060524MMIGEO</t>
  </si>
  <si>
    <t>28/11/1989</t>
  </si>
  <si>
    <t>JUNCA</t>
  </si>
  <si>
    <t>B26225C0060524MS3FRA</t>
  </si>
  <si>
    <t>07/04/1990</t>
  </si>
  <si>
    <t>JUCHET</t>
  </si>
  <si>
    <t>DAVY</t>
  </si>
  <si>
    <t>B76686C0060524MS3FRA</t>
  </si>
  <si>
    <t>17/11/2008</t>
  </si>
  <si>
    <t>JOUCQ</t>
  </si>
  <si>
    <t>B31508C0060524FMIFRA</t>
  </si>
  <si>
    <t>21/09/2011</t>
  </si>
  <si>
    <t>B62792C0060524MBEFRA</t>
  </si>
  <si>
    <t>19/12/2015</t>
  </si>
  <si>
    <t>B83125C0060524FPOFRA</t>
  </si>
  <si>
    <t>01/04/1987</t>
  </si>
  <si>
    <t>JACQUIER</t>
  </si>
  <si>
    <t>A28769C0060524FS4FRA</t>
  </si>
  <si>
    <t>29/07/2013</t>
  </si>
  <si>
    <t>B64213C0060524MPUFRA</t>
  </si>
  <si>
    <t>12/09/1981</t>
  </si>
  <si>
    <t>HOUDJAL</t>
  </si>
  <si>
    <t>Salim</t>
  </si>
  <si>
    <t>C19348C0060524MV1FRA</t>
  </si>
  <si>
    <t>06/03/1992</t>
  </si>
  <si>
    <t>HOUDEBERT</t>
  </si>
  <si>
    <t>A29649C0060524MS3FRA</t>
  </si>
  <si>
    <t>CLARA</t>
  </si>
  <si>
    <t>A23688C0060524FS3FRA</t>
  </si>
  <si>
    <t>17/05/1975</t>
  </si>
  <si>
    <t>HILLION</t>
  </si>
  <si>
    <t>Josselin</t>
  </si>
  <si>
    <t>B63078C0060524MV2FRA</t>
  </si>
  <si>
    <t>18/10/1989</t>
  </si>
  <si>
    <t>HILLAIRE</t>
  </si>
  <si>
    <t>A84845C0060524MS3FRA</t>
  </si>
  <si>
    <t>12/04/1954</t>
  </si>
  <si>
    <t>HEMONT</t>
  </si>
  <si>
    <t>JEAN CLAUDE</t>
  </si>
  <si>
    <t>A28619C0060524MV6FRA</t>
  </si>
  <si>
    <t>23/07/2011</t>
  </si>
  <si>
    <t>HELLIO</t>
  </si>
  <si>
    <t>Emmy</t>
  </si>
  <si>
    <t>B83418C0060524FBEFRA</t>
  </si>
  <si>
    <t>20/02/2007</t>
  </si>
  <si>
    <t>HEDDE</t>
  </si>
  <si>
    <t>Daphne</t>
  </si>
  <si>
    <t>B32134C0060524FCAFRA</t>
  </si>
  <si>
    <t>29/03/1963</t>
  </si>
  <si>
    <t>HEBERT</t>
  </si>
  <si>
    <t>A79742C0060524MV5FRA</t>
  </si>
  <si>
    <t>08/07/1966</t>
  </si>
  <si>
    <t>DELPHINE</t>
  </si>
  <si>
    <t>A63977L0060524FV4FRA</t>
  </si>
  <si>
    <t>A28579C0060524MV4FRA</t>
  </si>
  <si>
    <t>08/09/2001</t>
  </si>
  <si>
    <t>HARDOIN</t>
  </si>
  <si>
    <t>C21779C0060524MS1FRA</t>
  </si>
  <si>
    <t>12/01/1977</t>
  </si>
  <si>
    <t>HAGNERE</t>
  </si>
  <si>
    <t>A28596C0060524MV2FRA</t>
  </si>
  <si>
    <t>22/03/2013</t>
  </si>
  <si>
    <t>GUYOMARC H</t>
  </si>
  <si>
    <t>C01035C0060524MPUFRA</t>
  </si>
  <si>
    <t>19/09/1968</t>
  </si>
  <si>
    <t>A63012C0060524MV4FRA</t>
  </si>
  <si>
    <t>14/02/1969</t>
  </si>
  <si>
    <t>A28574C0060524FV3FRA</t>
  </si>
  <si>
    <t>31/03/1997</t>
  </si>
  <si>
    <t>A28667C0060524MS2FRA</t>
  </si>
  <si>
    <t>17/05/2006</t>
  </si>
  <si>
    <t>CLEMENTINE</t>
  </si>
  <si>
    <t>C22619C0060524FCAFRA</t>
  </si>
  <si>
    <t>11/04/1970</t>
  </si>
  <si>
    <t>B07939C0060524MV3FRA</t>
  </si>
  <si>
    <t>19/10/1971</t>
  </si>
  <si>
    <t>GUIGNARD</t>
  </si>
  <si>
    <t>FANNY</t>
  </si>
  <si>
    <t>A28716L0060524FV3FRA</t>
  </si>
  <si>
    <t>31/01/2005</t>
  </si>
  <si>
    <t>GUERAUD</t>
  </si>
  <si>
    <t>ETHAN</t>
  </si>
  <si>
    <t>B84366C0060524MJUFRA</t>
  </si>
  <si>
    <t>03/02/2012</t>
  </si>
  <si>
    <t>GROSGEORGES</t>
  </si>
  <si>
    <t>B83357C0060524MPUFRA</t>
  </si>
  <si>
    <t>14/05/1990</t>
  </si>
  <si>
    <t>GRATEAU</t>
  </si>
  <si>
    <t>A28675C0060524MS3FRA</t>
  </si>
  <si>
    <t>27/09/1968</t>
  </si>
  <si>
    <t>A28651L0060524FV4FRA</t>
  </si>
  <si>
    <t>GRALL</t>
  </si>
  <si>
    <t>A28601C0060524MV3FRA</t>
  </si>
  <si>
    <t>13/05/2009</t>
  </si>
  <si>
    <t>GOYAUD</t>
  </si>
  <si>
    <t>C20066C0060524MMIFRA</t>
  </si>
  <si>
    <t>29/06/2011</t>
  </si>
  <si>
    <t>C20067C0060524FBEFRA</t>
  </si>
  <si>
    <t>11/11/1977</t>
  </si>
  <si>
    <t>C20250C0060524MV2FRA</t>
  </si>
  <si>
    <t>30/01/2010</t>
  </si>
  <si>
    <t>GOVEDRI</t>
  </si>
  <si>
    <t>C00712C0060524FBEFRA</t>
  </si>
  <si>
    <t>11/11/1989</t>
  </si>
  <si>
    <t>GOURDET</t>
  </si>
  <si>
    <t>B31620C0060524MS3FRA</t>
  </si>
  <si>
    <t>23/09/1970</t>
  </si>
  <si>
    <t>GOUJON</t>
  </si>
  <si>
    <t>B30959C0060524MV3FRA</t>
  </si>
  <si>
    <t>03/07/1973</t>
  </si>
  <si>
    <t>GOIGOUX</t>
  </si>
  <si>
    <t>B12488C0060524MV3FRA</t>
  </si>
  <si>
    <t>05/08/1992</t>
  </si>
  <si>
    <t>GODARD</t>
  </si>
  <si>
    <t>C02117C0060524MS3FRA</t>
  </si>
  <si>
    <t>16/10/1994</t>
  </si>
  <si>
    <t>B70612C0060524FS2FRA</t>
  </si>
  <si>
    <t>28/12/2001</t>
  </si>
  <si>
    <t>GEORGES</t>
  </si>
  <si>
    <t>Gaelle</t>
  </si>
  <si>
    <t>B12550C0060524FS1FRA</t>
  </si>
  <si>
    <t>06/03/2009</t>
  </si>
  <si>
    <t>GEFFARD</t>
  </si>
  <si>
    <t>A93530C0060524FMIFRA</t>
  </si>
  <si>
    <t>23/01/1996</t>
  </si>
  <si>
    <t>B68574C0060524FS2FRA</t>
  </si>
  <si>
    <t>09/02/1978</t>
  </si>
  <si>
    <t>GAUTIER</t>
  </si>
  <si>
    <t>A90334C0060524MV2FRA</t>
  </si>
  <si>
    <t>18/08/2009</t>
  </si>
  <si>
    <t>GARDEAU</t>
  </si>
  <si>
    <t>Elena</t>
  </si>
  <si>
    <t>B00496C0060524FMIFRA</t>
  </si>
  <si>
    <t>08/12/2006</t>
  </si>
  <si>
    <t>Rafael</t>
  </si>
  <si>
    <t>A93061C0060524MCAFRA</t>
  </si>
  <si>
    <t>18/06/1979</t>
  </si>
  <si>
    <t>A67987C0060524MV1FRA</t>
  </si>
  <si>
    <t>12/11/1977</t>
  </si>
  <si>
    <t>C18029C0060524MV2FRA</t>
  </si>
  <si>
    <t>04/04/2013</t>
  </si>
  <si>
    <t>GABILLE</t>
  </si>
  <si>
    <t>C01037C0060524MPUFRA</t>
  </si>
  <si>
    <t>15/12/1999</t>
  </si>
  <si>
    <t>FRUGIER</t>
  </si>
  <si>
    <t>C05057C0060524FS1FRA</t>
  </si>
  <si>
    <t>11/06/1964</t>
  </si>
  <si>
    <t>FRICHETEAU</t>
  </si>
  <si>
    <t>A28720C0060524MV4FRA</t>
  </si>
  <si>
    <t>04/11/1993</t>
  </si>
  <si>
    <t>FLORENCY</t>
  </si>
  <si>
    <t>Irina</t>
  </si>
  <si>
    <t>B70832C0060524FS3FRA</t>
  </si>
  <si>
    <t>FLOQUET</t>
  </si>
  <si>
    <t>A28643C0060524MV3FRA</t>
  </si>
  <si>
    <t>24/01/1997</t>
  </si>
  <si>
    <t>A54983C0060524FS2FRA</t>
  </si>
  <si>
    <t>31/03/1961</t>
  </si>
  <si>
    <t>FERRIE</t>
  </si>
  <si>
    <t>Jean Louis</t>
  </si>
  <si>
    <t>C22328C0060524MV5FRA</t>
  </si>
  <si>
    <t>21/11/1981</t>
  </si>
  <si>
    <t>FERRAND</t>
  </si>
  <si>
    <t>C13400C0060524MV1FRA</t>
  </si>
  <si>
    <t>07/04/1980</t>
  </si>
  <si>
    <t>FARRAS</t>
  </si>
  <si>
    <t>A28595C0060524MV1FRA</t>
  </si>
  <si>
    <t>16/09/2011</t>
  </si>
  <si>
    <t xml:space="preserve">Leonie </t>
  </si>
  <si>
    <t>B45293C0060524FBEFRA</t>
  </si>
  <si>
    <t>21/06/1994</t>
  </si>
  <si>
    <t>FABRE</t>
  </si>
  <si>
    <t>B83244C0060524MS2FRA</t>
  </si>
  <si>
    <t>ESCAFFRE</t>
  </si>
  <si>
    <t>FLORENT</t>
  </si>
  <si>
    <t>A29460C0060524MV3FRA</t>
  </si>
  <si>
    <t>25/03/1976</t>
  </si>
  <si>
    <t>DUVIGNEAU</t>
  </si>
  <si>
    <t>B39679C0060524MV2FRA</t>
  </si>
  <si>
    <t>20/03/1986</t>
  </si>
  <si>
    <t>DURECHOU</t>
  </si>
  <si>
    <t>B27797C0060524MS4FRA</t>
  </si>
  <si>
    <t>20/11/1979</t>
  </si>
  <si>
    <t>C22396C0060524FV1FRA</t>
  </si>
  <si>
    <t>21/10/1993</t>
  </si>
  <si>
    <t>DUPUTIE</t>
  </si>
  <si>
    <t>Germain Henri</t>
  </si>
  <si>
    <t>B43150C0060524MS3FRA</t>
  </si>
  <si>
    <t>14/06/1973</t>
  </si>
  <si>
    <t>DROUOT</t>
  </si>
  <si>
    <t>B08429C0060524MV3FRA</t>
  </si>
  <si>
    <t>22/02/1972</t>
  </si>
  <si>
    <t>DOUILLARD</t>
  </si>
  <si>
    <t>A75896C0060524MV3FRA</t>
  </si>
  <si>
    <t>28/07/1982</t>
  </si>
  <si>
    <t>DORISE</t>
  </si>
  <si>
    <t>C21147C0060524MV1FRA</t>
  </si>
  <si>
    <t>21/03/2010</t>
  </si>
  <si>
    <t>DESOUCHE</t>
  </si>
  <si>
    <t>C20766C0060524MBEFRA</t>
  </si>
  <si>
    <t>24/02/1976</t>
  </si>
  <si>
    <t>DESCARSIN</t>
  </si>
  <si>
    <t>B18947C0060524MV2FRA</t>
  </si>
  <si>
    <t>17/01/1991</t>
  </si>
  <si>
    <t>DESBOURDES</t>
  </si>
  <si>
    <t>B63987C0060524MS3FRA</t>
  </si>
  <si>
    <t>05/11/2012</t>
  </si>
  <si>
    <t>DESACHE</t>
  </si>
  <si>
    <t>Ewen</t>
  </si>
  <si>
    <t>C00484C0060524MPUFRA</t>
  </si>
  <si>
    <t>14/08/2015</t>
  </si>
  <si>
    <t>Lydia</t>
  </si>
  <si>
    <t>C21269C0060524FPOFRA</t>
  </si>
  <si>
    <t>03/07/1970</t>
  </si>
  <si>
    <t>DERRE</t>
  </si>
  <si>
    <t>B07714L0060524MV3FRA</t>
  </si>
  <si>
    <t>09/04/2013</t>
  </si>
  <si>
    <t>DEQUICK</t>
  </si>
  <si>
    <t>B62785C0060524MPUFRA</t>
  </si>
  <si>
    <t>16/11/1973</t>
  </si>
  <si>
    <t>DEPLAIS</t>
  </si>
  <si>
    <t>A28623C0060524MV3FRA</t>
  </si>
  <si>
    <t>20/12/1977</t>
  </si>
  <si>
    <t>DELETTRE</t>
  </si>
  <si>
    <t>C19023C0060524MV2FRA</t>
  </si>
  <si>
    <t>DELESTRE</t>
  </si>
  <si>
    <t>Yanis</t>
  </si>
  <si>
    <t>C21298C0060524MMIFRA</t>
  </si>
  <si>
    <t>02/07/2016</t>
  </si>
  <si>
    <t>DELAMAISON</t>
  </si>
  <si>
    <t>C20865C0060524FMPFRA</t>
  </si>
  <si>
    <t>27/07/2007</t>
  </si>
  <si>
    <t>Hector</t>
  </si>
  <si>
    <t>B10382C0060524MCAFRA</t>
  </si>
  <si>
    <t>26/09/1979</t>
  </si>
  <si>
    <t>DEGHAM</t>
  </si>
  <si>
    <t>TOUMY</t>
  </si>
  <si>
    <t>A30085C0060524MV1FRA</t>
  </si>
  <si>
    <t>30/10/1972</t>
  </si>
  <si>
    <t>DEFFE</t>
  </si>
  <si>
    <t>A28604C0060524MV3FRA</t>
  </si>
  <si>
    <t>23/07/1969</t>
  </si>
  <si>
    <t>DECAY</t>
  </si>
  <si>
    <t>A28644C0060524MV3FRA</t>
  </si>
  <si>
    <t>19/09/2013</t>
  </si>
  <si>
    <t>DAVOURIE</t>
  </si>
  <si>
    <t>Guenole</t>
  </si>
  <si>
    <t>B83065C0060524MPUFRA</t>
  </si>
  <si>
    <t>11/05/2009</t>
  </si>
  <si>
    <t>B31614C0060524MMIFRA</t>
  </si>
  <si>
    <t>12/03/1982</t>
  </si>
  <si>
    <t>AURELIE</t>
  </si>
  <si>
    <t>A06472C0060524FV1FRA</t>
  </si>
  <si>
    <t>01/04/2017</t>
  </si>
  <si>
    <t>C20562C0060524MMPFRA</t>
  </si>
  <si>
    <t>27/04/1958</t>
  </si>
  <si>
    <t>CUOQ</t>
  </si>
  <si>
    <t>B30980C0060524MV6FRA</t>
  </si>
  <si>
    <t>CUISINIER</t>
  </si>
  <si>
    <t>Nell</t>
  </si>
  <si>
    <t>B48792C0060524FPUFRA</t>
  </si>
  <si>
    <t>11/07/1974</t>
  </si>
  <si>
    <t>A52572C0060524MV2FRA</t>
  </si>
  <si>
    <t>09/07/2012</t>
  </si>
  <si>
    <t>CRUVELIER</t>
  </si>
  <si>
    <t>B84451C0060524MPUFRA</t>
  </si>
  <si>
    <t>15/06/2013</t>
  </si>
  <si>
    <t>CRUBLEAU</t>
  </si>
  <si>
    <t>B32185C0060524MPUFRA</t>
  </si>
  <si>
    <t>06/09/2013</t>
  </si>
  <si>
    <t>CRON</t>
  </si>
  <si>
    <t>B39352C0060524FPUFRA</t>
  </si>
  <si>
    <t>25/04/2011</t>
  </si>
  <si>
    <t>TOM</t>
  </si>
  <si>
    <t>B64855C0060524MBEFRA</t>
  </si>
  <si>
    <t>19/04/1994</t>
  </si>
  <si>
    <t>CROMBEZ</t>
  </si>
  <si>
    <t>A33352C0060524MS2FRA</t>
  </si>
  <si>
    <t>12/07/1995</t>
  </si>
  <si>
    <t>COURCON</t>
  </si>
  <si>
    <t>Lise</t>
  </si>
  <si>
    <t>B71383C0060524FS2FRA</t>
  </si>
  <si>
    <t>15/05/1982</t>
  </si>
  <si>
    <t>COTTENCEAU</t>
  </si>
  <si>
    <t>A28638C0060524MV1FRA</t>
  </si>
  <si>
    <t>01/07/2010</t>
  </si>
  <si>
    <t>CORNILLEAU</t>
  </si>
  <si>
    <t>B33601C0060524MBEFRA</t>
  </si>
  <si>
    <t>27/11/2006</t>
  </si>
  <si>
    <t>B11163C0060524FCAFRA</t>
  </si>
  <si>
    <t>19/12/1990</t>
  </si>
  <si>
    <t>CHEVESSIER</t>
  </si>
  <si>
    <t>FLAVIEN</t>
  </si>
  <si>
    <t>B31470C0060524MS3FRA</t>
  </si>
  <si>
    <t>21/04/2002</t>
  </si>
  <si>
    <t>CHEVARD</t>
  </si>
  <si>
    <t>A62677C0060524FS1FRA</t>
  </si>
  <si>
    <t>08/06/1975</t>
  </si>
  <si>
    <t>A78492C0060524FV2FRA</t>
  </si>
  <si>
    <t>19/01/2010</t>
  </si>
  <si>
    <t>Liza</t>
  </si>
  <si>
    <t>B83374C0060524FBEFRA</t>
  </si>
  <si>
    <t>08/07/1986</t>
  </si>
  <si>
    <t>B34335C0060524MS4FRA</t>
  </si>
  <si>
    <t>05/01/1959</t>
  </si>
  <si>
    <t>JOCELYN</t>
  </si>
  <si>
    <t>A28610L0060524MV5FRA</t>
  </si>
  <si>
    <t>18/04/1978</t>
  </si>
  <si>
    <t>CHAUMET</t>
  </si>
  <si>
    <t>A26578C0060524MV2FRA</t>
  </si>
  <si>
    <t>29/06/1991</t>
  </si>
  <si>
    <t>CHARTIER</t>
  </si>
  <si>
    <t>Yannis</t>
  </si>
  <si>
    <t>A62978C0060524MS3FRA</t>
  </si>
  <si>
    <t>11/10/2013</t>
  </si>
  <si>
    <t>CHALINE BILLAULT</t>
  </si>
  <si>
    <t>B63130C0060524MPUFRA</t>
  </si>
  <si>
    <t>14/10/1979</t>
  </si>
  <si>
    <t>CHALINE</t>
  </si>
  <si>
    <t>B62533C0060524MV1FRA</t>
  </si>
  <si>
    <t>06/02/1986</t>
  </si>
  <si>
    <t>CHALI</t>
  </si>
  <si>
    <t>Waren</t>
  </si>
  <si>
    <t>A64528C0060524MS4FRA</t>
  </si>
  <si>
    <t>09/10/2009</t>
  </si>
  <si>
    <t>CHABROLLE LISSANDRE</t>
  </si>
  <si>
    <t>Ninon</t>
  </si>
  <si>
    <t>A93384C0060524FMIFRA</t>
  </si>
  <si>
    <t>09/01/2001</t>
  </si>
  <si>
    <t>CARATY</t>
  </si>
  <si>
    <t>Andreanne</t>
  </si>
  <si>
    <t>C20655C0060524FS1FRA</t>
  </si>
  <si>
    <t>27/08/2012</t>
  </si>
  <si>
    <t>CAILLY CHORLAY</t>
  </si>
  <si>
    <t>Titouan</t>
  </si>
  <si>
    <t>B83451C0060524MPUFRA</t>
  </si>
  <si>
    <t>11/05/1983</t>
  </si>
  <si>
    <t>CAILLIS</t>
  </si>
  <si>
    <t>C21817L0060524MV1FRA</t>
  </si>
  <si>
    <t>24/12/1983</t>
  </si>
  <si>
    <t>VIRGINIE</t>
  </si>
  <si>
    <t>A28629C0060524FV1FRA</t>
  </si>
  <si>
    <t>28/08/2012</t>
  </si>
  <si>
    <t>B10826C0060524FPUFRA</t>
  </si>
  <si>
    <t>28/08/2008</t>
  </si>
  <si>
    <t>Elliot</t>
  </si>
  <si>
    <t>A49375C0060524MMIFRA</t>
  </si>
  <si>
    <t>19/12/1980</t>
  </si>
  <si>
    <t>A28621C0060524MV1FRA</t>
  </si>
  <si>
    <t>20/08/1961</t>
  </si>
  <si>
    <t>Martine</t>
  </si>
  <si>
    <t>C30420D0060524FV5FRA</t>
  </si>
  <si>
    <t>30/05/2007</t>
  </si>
  <si>
    <t>BUSCH</t>
  </si>
  <si>
    <t>Maneck</t>
  </si>
  <si>
    <t>C18537C0060524MCAFRA</t>
  </si>
  <si>
    <t>26/07/1994</t>
  </si>
  <si>
    <t>BUCAILLE</t>
  </si>
  <si>
    <t>B45541C0060524MS2FRA</t>
  </si>
  <si>
    <t>10/11/1990</t>
  </si>
  <si>
    <t>BRIERE</t>
  </si>
  <si>
    <t>B36995C0060524MS3FRA</t>
  </si>
  <si>
    <t>25/03/1975</t>
  </si>
  <si>
    <t>BRECHARD</t>
  </si>
  <si>
    <t>B41351C0060524MV2FRA</t>
  </si>
  <si>
    <t>21/12/1990</t>
  </si>
  <si>
    <t>BRAYON</t>
  </si>
  <si>
    <t>C24055L0060524MS3FRA</t>
  </si>
  <si>
    <t>21/01/1978</t>
  </si>
  <si>
    <t>BOUTET</t>
  </si>
  <si>
    <t>B08145C0060524MV2FRA</t>
  </si>
  <si>
    <t>20/05/1970</t>
  </si>
  <si>
    <t>A91028C0060524MV3FRA</t>
  </si>
  <si>
    <t>10/11/1963</t>
  </si>
  <si>
    <t>BOURGES</t>
  </si>
  <si>
    <t>A35127C0060524MV5FRA</t>
  </si>
  <si>
    <t>09/12/2013</t>
  </si>
  <si>
    <t>BOUNIF</t>
  </si>
  <si>
    <t>Camil</t>
  </si>
  <si>
    <t>C22211C0060524MPUFRA</t>
  </si>
  <si>
    <t>24/04/1980</t>
  </si>
  <si>
    <t>BOULAY</t>
  </si>
  <si>
    <t>B82889L0060524MV1FRA</t>
  </si>
  <si>
    <t>02/10/1966</t>
  </si>
  <si>
    <t>BOUCHAREINE</t>
  </si>
  <si>
    <t>B97739C0060524MV4FRA</t>
  </si>
  <si>
    <t>03/09/1974</t>
  </si>
  <si>
    <t>BORDOT</t>
  </si>
  <si>
    <t>B07777C0060524MV2FRA</t>
  </si>
  <si>
    <t>10/01/1970</t>
  </si>
  <si>
    <t>BOIS</t>
  </si>
  <si>
    <t>A71664C0060524FV3FRA</t>
  </si>
  <si>
    <t>24/10/1985</t>
  </si>
  <si>
    <t>BEZAT</t>
  </si>
  <si>
    <t>A65897C0060524MS4FRA</t>
  </si>
  <si>
    <t>25/06/1983</t>
  </si>
  <si>
    <t xml:space="preserve">BESSONNET </t>
  </si>
  <si>
    <t xml:space="preserve">Jeremy </t>
  </si>
  <si>
    <t>B02461C0060524MV1FRA</t>
  </si>
  <si>
    <t>29/03/1982</t>
  </si>
  <si>
    <t xml:space="preserve">BERTHELOT </t>
  </si>
  <si>
    <t xml:space="preserve">Sylvain </t>
  </si>
  <si>
    <t>B65231C0060524MV1FRA</t>
  </si>
  <si>
    <t>23/06/2011</t>
  </si>
  <si>
    <t>BEIGNEUX</t>
  </si>
  <si>
    <t>AXELLE</t>
  </si>
  <si>
    <t>B20075C0060524FBEFRA</t>
  </si>
  <si>
    <t>LOIS</t>
  </si>
  <si>
    <t>A94333C0060524MMIFRA</t>
  </si>
  <si>
    <t>21/04/1977</t>
  </si>
  <si>
    <t>BARRICOURT</t>
  </si>
  <si>
    <t>B83145C0060524MV2FRA</t>
  </si>
  <si>
    <t>04/08/1976</t>
  </si>
  <si>
    <t>BARDET</t>
  </si>
  <si>
    <t>A28631C0060524FV2FRA</t>
  </si>
  <si>
    <t>09/01/1992</t>
  </si>
  <si>
    <t>BALLEREAU</t>
  </si>
  <si>
    <t>A48880L0060524FS3FRA</t>
  </si>
  <si>
    <t>30/11/1988</t>
  </si>
  <si>
    <t>AUBERTIN</t>
  </si>
  <si>
    <t>A86905C0060524MS4FRA</t>
  </si>
  <si>
    <t>22/11/1986</t>
  </si>
  <si>
    <t>ARSUFFI</t>
  </si>
  <si>
    <t>B98482C0060524MS4FRA</t>
  </si>
  <si>
    <t>16/11/1981</t>
  </si>
  <si>
    <t xml:space="preserve">ANTIGNY </t>
  </si>
  <si>
    <t xml:space="preserve">Jonathan </t>
  </si>
  <si>
    <t>B32659C0060524MV1FRA</t>
  </si>
  <si>
    <t>04/11/2012</t>
  </si>
  <si>
    <t>B84870C0060524FPUFRA</t>
  </si>
  <si>
    <t>05/02/1972</t>
  </si>
  <si>
    <t>AMAR</t>
  </si>
  <si>
    <t>B09181C0060524MV3FRA</t>
  </si>
  <si>
    <t>27/02/2007</t>
  </si>
  <si>
    <t>A76883C0060524MCAFRA</t>
  </si>
  <si>
    <t>20/04/1996</t>
  </si>
  <si>
    <t>AMAND</t>
  </si>
  <si>
    <t>B45275C0060524MS2FRA</t>
  </si>
  <si>
    <t>02/06/1989</t>
  </si>
  <si>
    <t>ALONZEAU PYRAM</t>
  </si>
  <si>
    <t>Jeremie</t>
  </si>
  <si>
    <t>C21048C0060524MS3FRA</t>
  </si>
  <si>
    <t>29/11/1970</t>
  </si>
  <si>
    <t>ALLIOT</t>
  </si>
  <si>
    <t>A93674L0060524MV3FRA</t>
  </si>
  <si>
    <t>20/11/1980</t>
  </si>
  <si>
    <t>AILLERIE</t>
  </si>
  <si>
    <t>C19308L0060524FV1FRA</t>
  </si>
  <si>
    <t>05/08/2006</t>
  </si>
  <si>
    <t>AIGLEHOUX</t>
  </si>
  <si>
    <t>A77090C0060524MCAFRA</t>
  </si>
  <si>
    <t>04/05/2010</t>
  </si>
  <si>
    <t>ZEMO</t>
  </si>
  <si>
    <t>EWEN</t>
  </si>
  <si>
    <t>C21885C0060535MBEFRA</t>
  </si>
  <si>
    <t>10/07/1974</t>
  </si>
  <si>
    <t>TREMBLAY</t>
  </si>
  <si>
    <t>B17094D0060535MV2FRA</t>
  </si>
  <si>
    <t>05/02/2007</t>
  </si>
  <si>
    <t>A81387C0060535MCAFRA</t>
  </si>
  <si>
    <t>23/02/1958</t>
  </si>
  <si>
    <t>TOUZE</t>
  </si>
  <si>
    <t>A28387C0060535MV6FRA</t>
  </si>
  <si>
    <t>22/09/2008</t>
  </si>
  <si>
    <t>TOURETTE</t>
  </si>
  <si>
    <t>A80261C0060535MMIFRA</t>
  </si>
  <si>
    <t>07/03/1975</t>
  </si>
  <si>
    <t>B73191D0060535MV2FRA</t>
  </si>
  <si>
    <t>27/10/1999</t>
  </si>
  <si>
    <t>THOREAU</t>
  </si>
  <si>
    <t>A47334C0060535MS1FRA</t>
  </si>
  <si>
    <t>04/06/2010</t>
  </si>
  <si>
    <t>THIOU</t>
  </si>
  <si>
    <t>Beline</t>
  </si>
  <si>
    <t>C01913C0060535FBEFRA</t>
  </si>
  <si>
    <t>19/05/2009</t>
  </si>
  <si>
    <t xml:space="preserve">ROBERT </t>
  </si>
  <si>
    <t>A63603C0060535FMIFRA</t>
  </si>
  <si>
    <t>18/09/2010</t>
  </si>
  <si>
    <t>B19118C0060535FBEFRA</t>
  </si>
  <si>
    <t>02/02/2015</t>
  </si>
  <si>
    <t>C01896C0060535MPOFRA</t>
  </si>
  <si>
    <t>H - Lic. Individuelle - Compétition - S. &amp; V.</t>
  </si>
  <si>
    <t>30/10/1955</t>
  </si>
  <si>
    <t>MASSE</t>
  </si>
  <si>
    <t>Gerald</t>
  </si>
  <si>
    <t>B74559C0060000MV6FRA</t>
  </si>
  <si>
    <t>15/12/1971</t>
  </si>
  <si>
    <t>LECLAIR</t>
  </si>
  <si>
    <t>Renald</t>
  </si>
  <si>
    <t>A90040C0060000MV3FRA</t>
  </si>
  <si>
    <t>15/09/1982</t>
  </si>
  <si>
    <t>LABRY</t>
  </si>
  <si>
    <t>A71633C0060000MV1FRA</t>
  </si>
  <si>
    <t>01/07/1973</t>
  </si>
  <si>
    <t>JOYEAU</t>
  </si>
  <si>
    <t>C19772C0060000MV3FRA</t>
  </si>
  <si>
    <t>20/05/1969</t>
  </si>
  <si>
    <t>A28365C0060000FV3FRA</t>
  </si>
  <si>
    <t>21/09/1969</t>
  </si>
  <si>
    <t>FOUQUET</t>
  </si>
  <si>
    <t>A10788C0060000MV3FRA</t>
  </si>
  <si>
    <t>13/01/1974</t>
  </si>
  <si>
    <t>DUSSOUR</t>
  </si>
  <si>
    <t>Bernard</t>
  </si>
  <si>
    <t>B53070C0060000MV2FRA</t>
  </si>
  <si>
    <t>31/03/1960</t>
  </si>
  <si>
    <t>DUROCHER</t>
  </si>
  <si>
    <t>A98169C0060000MV5FRA</t>
  </si>
  <si>
    <t>03/01/1999</t>
  </si>
  <si>
    <t>COURT</t>
  </si>
  <si>
    <t>C16810C0060000MS1FRA</t>
  </si>
  <si>
    <t>23/04/1976</t>
  </si>
  <si>
    <t>COQUILLON</t>
  </si>
  <si>
    <t>C25036C0060000MV2FRA</t>
  </si>
  <si>
    <t>20/09/1968</t>
  </si>
  <si>
    <t>CHEVRIER</t>
  </si>
  <si>
    <t>A82517C0060000MV4FRA</t>
  </si>
  <si>
    <t>02/10/1991</t>
  </si>
  <si>
    <t>CHATI</t>
  </si>
  <si>
    <t>Mamoun</t>
  </si>
  <si>
    <t>C29367C0060000MS3FRA</t>
  </si>
  <si>
    <t>13/05/1969</t>
  </si>
  <si>
    <t xml:space="preserve">BOURGAIN </t>
  </si>
  <si>
    <t>A74334C0060000FV3FRA</t>
  </si>
  <si>
    <t>15/11/1959</t>
  </si>
  <si>
    <t>A28652C0060000MV5FRA</t>
  </si>
  <si>
    <t>28/02/1987</t>
  </si>
  <si>
    <t>BADELIER</t>
  </si>
  <si>
    <t>A28389C0060000MS4FRA</t>
  </si>
  <si>
    <t>05/10/1979</t>
  </si>
  <si>
    <t>SABATER</t>
  </si>
  <si>
    <t>A28551C0060523MV1FRA</t>
  </si>
  <si>
    <t>29/07/1977</t>
  </si>
  <si>
    <t>MESURON</t>
  </si>
  <si>
    <t>A91475C0060523FV2FRA</t>
  </si>
  <si>
    <t>21/12/1986</t>
  </si>
  <si>
    <t>MARCHAIS</t>
  </si>
  <si>
    <t>A82305C0060523MS4FRA</t>
  </si>
  <si>
    <t>MABILAIS</t>
  </si>
  <si>
    <t>A92897C0060523FS3FRA</t>
  </si>
  <si>
    <t>16/11/1979</t>
  </si>
  <si>
    <t>LEBAS</t>
  </si>
  <si>
    <t>B79256C0060523FV1FRA</t>
  </si>
  <si>
    <t>13/03/1987</t>
  </si>
  <si>
    <t>LARCHER</t>
  </si>
  <si>
    <t>A93484L0060523MS4FRA</t>
  </si>
  <si>
    <t>05/03/1981</t>
  </si>
  <si>
    <t>JOUZEAU</t>
  </si>
  <si>
    <t>C08723C0060523MV1FRA</t>
  </si>
  <si>
    <t>04/01/1975</t>
  </si>
  <si>
    <t>JAMES PRUDHOMME</t>
  </si>
  <si>
    <t>A58378C0060523FV2FRA</t>
  </si>
  <si>
    <t>01/09/1985</t>
  </si>
  <si>
    <t>GROSSTEFFAN</t>
  </si>
  <si>
    <t>C17640C0060523MS4FRA</t>
  </si>
  <si>
    <t>12/05/1980</t>
  </si>
  <si>
    <t>GRIDAINE</t>
  </si>
  <si>
    <t>B28714C0060523MV1FRA</t>
  </si>
  <si>
    <t>23/08/1976</t>
  </si>
  <si>
    <t>COMBALIE</t>
  </si>
  <si>
    <t>A61351C0060523MV2FRA</t>
  </si>
  <si>
    <t>26/06/1988</t>
  </si>
  <si>
    <t>B71919C0060523FS4FRA</t>
  </si>
  <si>
    <t>22/12/1968</t>
  </si>
  <si>
    <t>BOUQUET</t>
  </si>
  <si>
    <t>A44428C0060523MV4FRA</t>
  </si>
  <si>
    <t>23/10/1984</t>
  </si>
  <si>
    <t>BOTHOREL</t>
  </si>
  <si>
    <t>B26801C0060523MS4FRA</t>
  </si>
  <si>
    <t>09/12/1992</t>
  </si>
  <si>
    <t>BONKOSKI</t>
  </si>
  <si>
    <t>C19789C0060523MS3FRA</t>
  </si>
  <si>
    <t>01/08/1986</t>
  </si>
  <si>
    <t>BETTI</t>
  </si>
  <si>
    <t>A78335C0060523MS4FRA</t>
  </si>
  <si>
    <t>22/06/2012</t>
  </si>
  <si>
    <t>VIRCONDELET</t>
  </si>
  <si>
    <t>Mylene</t>
  </si>
  <si>
    <t>C00205C0060540FPUFRA</t>
  </si>
  <si>
    <t>07/10/2015</t>
  </si>
  <si>
    <t>C30361C0060540FPOFRA</t>
  </si>
  <si>
    <t>30/06/1994</t>
  </si>
  <si>
    <t>POQUET</t>
  </si>
  <si>
    <t>B81893C0060540MS2FRA</t>
  </si>
  <si>
    <t>25/04/1980</t>
  </si>
  <si>
    <t>PIC</t>
  </si>
  <si>
    <t>Edwige</t>
  </si>
  <si>
    <t>A95444C0060540FV1FRA</t>
  </si>
  <si>
    <t>18/09/1952</t>
  </si>
  <si>
    <t>PERRUCHE</t>
  </si>
  <si>
    <t>Jean Paul</t>
  </si>
  <si>
    <t>C07350C0060540MV7FRA</t>
  </si>
  <si>
    <t>27/05/1959</t>
  </si>
  <si>
    <t>B04032C0060540FV5FRA</t>
  </si>
  <si>
    <t>24/05/2016</t>
  </si>
  <si>
    <t>Ruben</t>
  </si>
  <si>
    <t>C29181C0060540MMPFRA</t>
  </si>
  <si>
    <t>08/03/1993</t>
  </si>
  <si>
    <t>C00203C0060540MS3FRA</t>
  </si>
  <si>
    <t>29/06/2007</t>
  </si>
  <si>
    <t>A72962C0060540FCAFRA</t>
  </si>
  <si>
    <t>A77846L0060540MV3FRA</t>
  </si>
  <si>
    <t>28/01/1986</t>
  </si>
  <si>
    <t>C29179L0060540FS4FRA</t>
  </si>
  <si>
    <t>14/03/2017</t>
  </si>
  <si>
    <t>LE ROUX</t>
  </si>
  <si>
    <t>Aaron</t>
  </si>
  <si>
    <t>C24945C0060540MMPFRA</t>
  </si>
  <si>
    <t>14/03/2006</t>
  </si>
  <si>
    <t>JUSSERAND</t>
  </si>
  <si>
    <t>C14782C0060540MCAFRA</t>
  </si>
  <si>
    <t>14/07/1999</t>
  </si>
  <si>
    <t>C14783C0060540FS1FRA</t>
  </si>
  <si>
    <t>16/09/2009</t>
  </si>
  <si>
    <t>ELISA</t>
  </si>
  <si>
    <t>B74246C0060540FMIFRA</t>
  </si>
  <si>
    <t>16/02/1967</t>
  </si>
  <si>
    <t>B70308C0060540MV4FRA</t>
  </si>
  <si>
    <t>23/07/2006</t>
  </si>
  <si>
    <t>A72869C0060540FCAFRA</t>
  </si>
  <si>
    <t>21/10/1965</t>
  </si>
  <si>
    <t>GUDZY</t>
  </si>
  <si>
    <t>Frank</t>
  </si>
  <si>
    <t>A86252C0060540MV4FRA</t>
  </si>
  <si>
    <t>28/12/1984</t>
  </si>
  <si>
    <t>GORIN</t>
  </si>
  <si>
    <t>C28924C0060540MS4FRA</t>
  </si>
  <si>
    <t>06/10/1979</t>
  </si>
  <si>
    <t>GONNET</t>
  </si>
  <si>
    <t>C07352C0060540MV1FRA</t>
  </si>
  <si>
    <t>17/09/2007</t>
  </si>
  <si>
    <t>ENOUF</t>
  </si>
  <si>
    <t>ELSA</t>
  </si>
  <si>
    <t>A59143C0060540FCAFRA</t>
  </si>
  <si>
    <t>B37037C0060540FPUFRA</t>
  </si>
  <si>
    <t>A29685D0060540MV2FRA</t>
  </si>
  <si>
    <t>20/04/1999</t>
  </si>
  <si>
    <t>C30299C0060540MS1FRA</t>
  </si>
  <si>
    <t>DESROCHES</t>
  </si>
  <si>
    <t>B19851C0060540MV3FRA</t>
  </si>
  <si>
    <t>07/06/2002</t>
  </si>
  <si>
    <t>DESNOUES</t>
  </si>
  <si>
    <t>C30304C0060540MS1FRA</t>
  </si>
  <si>
    <t>12/09/2008</t>
  </si>
  <si>
    <t>B68086C0060540MMIFRA</t>
  </si>
  <si>
    <t>12/08/2003</t>
  </si>
  <si>
    <t>COTELLE</t>
  </si>
  <si>
    <t>A50039C0060540MS1FRA</t>
  </si>
  <si>
    <t>15/10/1976</t>
  </si>
  <si>
    <t>COSSU</t>
  </si>
  <si>
    <t>C28922L0060540MV2FRA</t>
  </si>
  <si>
    <t>30/04/1979</t>
  </si>
  <si>
    <t>CAMUS</t>
  </si>
  <si>
    <t>A74295L0060540FV1FRA</t>
  </si>
  <si>
    <t>07/06/1974</t>
  </si>
  <si>
    <t>BRUZEAU</t>
  </si>
  <si>
    <t>BORIS</t>
  </si>
  <si>
    <t>A29699C0060540MV2FRA</t>
  </si>
  <si>
    <t>13/07/2004</t>
  </si>
  <si>
    <t>Amynata</t>
  </si>
  <si>
    <t>A94645C0060540FJUFRA</t>
  </si>
  <si>
    <t>06/09/1972</t>
  </si>
  <si>
    <t>B16195L0060540MV3FRA</t>
  </si>
  <si>
    <t>06/07/1974</t>
  </si>
  <si>
    <t>BRANGER</t>
  </si>
  <si>
    <t>A29684C0060540MV2FRA</t>
  </si>
  <si>
    <t>01/04/2003</t>
  </si>
  <si>
    <t>MATTIAS</t>
  </si>
  <si>
    <t>A29675C0060540MS1FRA</t>
  </si>
  <si>
    <t>23/08/1964</t>
  </si>
  <si>
    <t>BICHEREAU</t>
  </si>
  <si>
    <t>Jean Laurent</t>
  </si>
  <si>
    <t>C10247L0060540MV4FRA</t>
  </si>
  <si>
    <t>21/07/2013</t>
  </si>
  <si>
    <t>BEAUJOUAN</t>
  </si>
  <si>
    <t>C10347C0060540MPUFRA</t>
  </si>
  <si>
    <t>24/02/1970</t>
  </si>
  <si>
    <t>BAZOGE</t>
  </si>
  <si>
    <t>B74541L0060540MV3FRA</t>
  </si>
  <si>
    <t>06/01/1965</t>
  </si>
  <si>
    <t>BARDIOT</t>
  </si>
  <si>
    <t>C12951L0060540MV4FRA</t>
  </si>
  <si>
    <t>02/01/2009</t>
  </si>
  <si>
    <t>B68084C0060540MMIFRA</t>
  </si>
  <si>
    <t>07/01/1970</t>
  </si>
  <si>
    <t>BARAHOUA</t>
  </si>
  <si>
    <t>Hassan</t>
  </si>
  <si>
    <t>C10468C0060540MV3FRA</t>
  </si>
  <si>
    <t>12/07/1978</t>
  </si>
  <si>
    <t>AUPECLE</t>
  </si>
  <si>
    <t>Gaetan</t>
  </si>
  <si>
    <t>C28921C0060540MV2FRA</t>
  </si>
  <si>
    <t>27/01/1981</t>
  </si>
  <si>
    <t>YOUNSI</t>
  </si>
  <si>
    <t>C26719L0060522MV1FRA</t>
  </si>
  <si>
    <t>29/10/2012</t>
  </si>
  <si>
    <t>VIOLET</t>
  </si>
  <si>
    <t>Estelle</t>
  </si>
  <si>
    <t>C01409C0060522FPUFRA</t>
  </si>
  <si>
    <t>C19860L0060522FV2FRA</t>
  </si>
  <si>
    <t>03/10/1959</t>
  </si>
  <si>
    <t>VIALLE</t>
  </si>
  <si>
    <t>C18863C0060522MV5FRA</t>
  </si>
  <si>
    <t>19/04/1993</t>
  </si>
  <si>
    <t>VERSTRAETE</t>
  </si>
  <si>
    <t>C18304C0060522FS3FRA</t>
  </si>
  <si>
    <t>09/03/1966</t>
  </si>
  <si>
    <t>VERRONNEAU</t>
  </si>
  <si>
    <t>A63045C0060522MV4FRA</t>
  </si>
  <si>
    <t>17/04/1976</t>
  </si>
  <si>
    <t>VERONIQUE</t>
  </si>
  <si>
    <t>C13249L0060522FV2FRA</t>
  </si>
  <si>
    <t>20/12/1975</t>
  </si>
  <si>
    <t>VERGER</t>
  </si>
  <si>
    <t>MELINDA</t>
  </si>
  <si>
    <t>C18670C0060522FV2FRA</t>
  </si>
  <si>
    <t>06/12/1977</t>
  </si>
  <si>
    <t>TOUZEAU</t>
  </si>
  <si>
    <t>A66542C0060522MV2FRA</t>
  </si>
  <si>
    <t>02/07/1970</t>
  </si>
  <si>
    <t>A28541C0060522MV3FRA</t>
  </si>
  <si>
    <t>10/02/2014</t>
  </si>
  <si>
    <t>TARDIF</t>
  </si>
  <si>
    <t>C21442C0060522FPOFRA</t>
  </si>
  <si>
    <t>01/08/2008</t>
  </si>
  <si>
    <t>TABURET</t>
  </si>
  <si>
    <t>Loeiz</t>
  </si>
  <si>
    <t>B44493C0060522MMIFRA</t>
  </si>
  <si>
    <t>29/07/1972</t>
  </si>
  <si>
    <t>C28729L0060522MV3FRA</t>
  </si>
  <si>
    <t>16/06/2015</t>
  </si>
  <si>
    <t>SOURY</t>
  </si>
  <si>
    <t>JULES</t>
  </si>
  <si>
    <t>C01281C0060522MPOFRA</t>
  </si>
  <si>
    <t>03/05/2010</t>
  </si>
  <si>
    <t>B31517C0060522FBEFRA</t>
  </si>
  <si>
    <t>24/12/1978</t>
  </si>
  <si>
    <t>C26381L0060522MV2FRA</t>
  </si>
  <si>
    <t>24/12/2005</t>
  </si>
  <si>
    <t>SOULIS</t>
  </si>
  <si>
    <t>A28521C0060522FJUFRA</t>
  </si>
  <si>
    <t>10/06/1972</t>
  </si>
  <si>
    <t>Teddy</t>
  </si>
  <si>
    <t>A43569C0060522MV3FRA</t>
  </si>
  <si>
    <t>09/05/2008</t>
  </si>
  <si>
    <t>A65541C0060522FMIFRA</t>
  </si>
  <si>
    <t>28/08/1973</t>
  </si>
  <si>
    <t>Dora</t>
  </si>
  <si>
    <t>A83292L0060522FV3FRA</t>
  </si>
  <si>
    <t>13/01/1996</t>
  </si>
  <si>
    <t>C02036C0060522FS2FRA</t>
  </si>
  <si>
    <t>02/04/1959</t>
  </si>
  <si>
    <t>SIDAINE</t>
  </si>
  <si>
    <t>JEAN LUC</t>
  </si>
  <si>
    <t>A28533D0060522MV5FRA</t>
  </si>
  <si>
    <t>26/01/1990</t>
  </si>
  <si>
    <t>SEJOR</t>
  </si>
  <si>
    <t>Guylene</t>
  </si>
  <si>
    <t>C02964L0060522FS3FRA</t>
  </si>
  <si>
    <t>26/05/1974</t>
  </si>
  <si>
    <t>SAVORNIN</t>
  </si>
  <si>
    <t>C18969L0060522MV2FRA</t>
  </si>
  <si>
    <t>B83529C0060522MBEFRA</t>
  </si>
  <si>
    <t>18/03/2003</t>
  </si>
  <si>
    <t>B68804C0060522MS1FRA</t>
  </si>
  <si>
    <t>18/02/1975</t>
  </si>
  <si>
    <t>SANDY</t>
  </si>
  <si>
    <t>DOITEAU</t>
  </si>
  <si>
    <t>C01489L0060522FV2FRA</t>
  </si>
  <si>
    <t>09/03/1991</t>
  </si>
  <si>
    <t xml:space="preserve">ROZENBLAT </t>
  </si>
  <si>
    <t xml:space="preserve">Romain </t>
  </si>
  <si>
    <t>B69484C0060522MS3FRA</t>
  </si>
  <si>
    <t>06/12/1971</t>
  </si>
  <si>
    <t>ROUZEAU</t>
  </si>
  <si>
    <t>C28532L0060522MV3FRA</t>
  </si>
  <si>
    <t>22/04/2006</t>
  </si>
  <si>
    <t>Emeline</t>
  </si>
  <si>
    <t>C05872C0060522FCAFRA</t>
  </si>
  <si>
    <t>29/04/2006</t>
  </si>
  <si>
    <t>ROUSSELET</t>
  </si>
  <si>
    <t>C07767C0060522MCAFRA</t>
  </si>
  <si>
    <t>19/08/2015</t>
  </si>
  <si>
    <t>ROUCHERAUD</t>
  </si>
  <si>
    <t>PAULINE</t>
  </si>
  <si>
    <t>C03943L0060522FPOFRA</t>
  </si>
  <si>
    <t>ROMEC</t>
  </si>
  <si>
    <t>Anne Lyse</t>
  </si>
  <si>
    <t>C22165L0060522FV1FRA</t>
  </si>
  <si>
    <t>08/02/1978</t>
  </si>
  <si>
    <t>ROGUES</t>
  </si>
  <si>
    <t>C28726L0060522FV2FRA</t>
  </si>
  <si>
    <t>02/12/2006</t>
  </si>
  <si>
    <t>RIGOREAU</t>
  </si>
  <si>
    <t>Meissa</t>
  </si>
  <si>
    <t>C21774C0060522FCAFRA</t>
  </si>
  <si>
    <t>26/10/2003</t>
  </si>
  <si>
    <t>RHODON</t>
  </si>
  <si>
    <t>C07391C0060522FS1FRA</t>
  </si>
  <si>
    <t>28/06/1975</t>
  </si>
  <si>
    <t>RENIER</t>
  </si>
  <si>
    <t>A88938L0060522MV2FRA</t>
  </si>
  <si>
    <t>25/08/1985</t>
  </si>
  <si>
    <t>RENARD</t>
  </si>
  <si>
    <t>C21848C0060522MS4FRA</t>
  </si>
  <si>
    <t>21/11/2015</t>
  </si>
  <si>
    <t>C29072C0060522MPOFRA</t>
  </si>
  <si>
    <t>Ophelie</t>
  </si>
  <si>
    <t>C08149C0060522FS3FRA</t>
  </si>
  <si>
    <t>06/08/1980</t>
  </si>
  <si>
    <t>RAVIN</t>
  </si>
  <si>
    <t>B75661L0060522FV1FRA</t>
  </si>
  <si>
    <t>12/11/1975</t>
  </si>
  <si>
    <t>B75662L0060522MV2FRA</t>
  </si>
  <si>
    <t>01/05/2007</t>
  </si>
  <si>
    <t>PRAMPART</t>
  </si>
  <si>
    <t>Ilyes</t>
  </si>
  <si>
    <t>C21691C0060522MCAFRA</t>
  </si>
  <si>
    <t>14/07/1981</t>
  </si>
  <si>
    <t>Ymeine</t>
  </si>
  <si>
    <t>B46575L0060522FV1FRA</t>
  </si>
  <si>
    <t>25/05/1982</t>
  </si>
  <si>
    <t>B17683C0060522MV1FRA</t>
  </si>
  <si>
    <t>23/11/2008</t>
  </si>
  <si>
    <t>Myriam</t>
  </si>
  <si>
    <t>C09691C0060522FMIFRA</t>
  </si>
  <si>
    <t>16/01/1972</t>
  </si>
  <si>
    <t>PINEAU</t>
  </si>
  <si>
    <t>C18588L0060522MV3FRA</t>
  </si>
  <si>
    <t>PILOT</t>
  </si>
  <si>
    <t>C26137C0060522MPUFRA</t>
  </si>
  <si>
    <t>09/04/1985</t>
  </si>
  <si>
    <t>B49984C0060522MS4FRA</t>
  </si>
  <si>
    <t>26/10/2007</t>
  </si>
  <si>
    <t xml:space="preserve">PAUGOIS </t>
  </si>
  <si>
    <t>A96854C0060522MCAFRA</t>
  </si>
  <si>
    <t>25/01/2010</t>
  </si>
  <si>
    <t>PAUGOIS</t>
  </si>
  <si>
    <t>Marius</t>
  </si>
  <si>
    <t>A96782C0060522MBEFRA</t>
  </si>
  <si>
    <t>A96783C0060522MBEFRA</t>
  </si>
  <si>
    <t>10/02/2005</t>
  </si>
  <si>
    <t>A82678C0060522MJUFRA</t>
  </si>
  <si>
    <t>02/07/1978</t>
  </si>
  <si>
    <t>A96781C0060522MV2FRA</t>
  </si>
  <si>
    <t>22/04/1983</t>
  </si>
  <si>
    <t>B14888L0060522FV1FRA</t>
  </si>
  <si>
    <t>30/11/1998</t>
  </si>
  <si>
    <t>OMBREDANE</t>
  </si>
  <si>
    <t>C12600C0060522MS2FRA</t>
  </si>
  <si>
    <t>19/02/1971</t>
  </si>
  <si>
    <t>MONTERO</t>
  </si>
  <si>
    <t>C19463C0060522MV3FRA</t>
  </si>
  <si>
    <t>22/10/1990</t>
  </si>
  <si>
    <t>MIZZI</t>
  </si>
  <si>
    <t>B69254C0060522MS3FRA</t>
  </si>
  <si>
    <t>11/06/1999</t>
  </si>
  <si>
    <t>MEILHON</t>
  </si>
  <si>
    <t>OCEANE</t>
  </si>
  <si>
    <t>A28486C0060522FS1FRA</t>
  </si>
  <si>
    <t>18/03/2009</t>
  </si>
  <si>
    <t>MARY</t>
  </si>
  <si>
    <t>A78354C0060522MMIFRA</t>
  </si>
  <si>
    <t>27/02/2012</t>
  </si>
  <si>
    <t>B15264C0060522MPUFRA</t>
  </si>
  <si>
    <t>MARMION</t>
  </si>
  <si>
    <t>C01291C0060522FV1FRA</t>
  </si>
  <si>
    <t>14/05/1980</t>
  </si>
  <si>
    <t>MARECHAL</t>
  </si>
  <si>
    <t>C21956L0060522FV1FRA</t>
  </si>
  <si>
    <t>MARCOUX</t>
  </si>
  <si>
    <t>A85008C0060522FMIFRA</t>
  </si>
  <si>
    <t>10/10/1980</t>
  </si>
  <si>
    <t>C19820L0060522MV1FRA</t>
  </si>
  <si>
    <t>26/08/2008</t>
  </si>
  <si>
    <t>MAHOUDEAU</t>
  </si>
  <si>
    <t>C05242C0060522FMIFRA</t>
  </si>
  <si>
    <t>01/09/2012</t>
  </si>
  <si>
    <t>Anatole</t>
  </si>
  <si>
    <t>B66875C0060522MPUFRA</t>
  </si>
  <si>
    <t>01/04/1971</t>
  </si>
  <si>
    <t>C05448L0060522MV3FRA</t>
  </si>
  <si>
    <t>06/08/1962</t>
  </si>
  <si>
    <t>LOEVENBRUCK</t>
  </si>
  <si>
    <t>Dorothee</t>
  </si>
  <si>
    <t>C05403C0060522FV5FRA</t>
  </si>
  <si>
    <t>19/02/2014</t>
  </si>
  <si>
    <t>Medine</t>
  </si>
  <si>
    <t>C24001C0060522MPOFRA</t>
  </si>
  <si>
    <t>22/08/1992</t>
  </si>
  <si>
    <t>LEMOINE</t>
  </si>
  <si>
    <t>C21300C0060522MS3FRA</t>
  </si>
  <si>
    <t>LEFER</t>
  </si>
  <si>
    <t>A28512C0060522MV3FRA</t>
  </si>
  <si>
    <t>28/12/2012</t>
  </si>
  <si>
    <t>LECAILLIER</t>
  </si>
  <si>
    <t>C01764C0060522MPUFRA</t>
  </si>
  <si>
    <t>01/05/2013</t>
  </si>
  <si>
    <t>LEAUTE</t>
  </si>
  <si>
    <t>JUSTINE</t>
  </si>
  <si>
    <t>C04267C0060522FPUFRA</t>
  </si>
  <si>
    <t>13/06/1974</t>
  </si>
  <si>
    <t>LEAL</t>
  </si>
  <si>
    <t>C18985L0060522MV2FRA</t>
  </si>
  <si>
    <t>01/06/2009</t>
  </si>
  <si>
    <t>Sophia</t>
  </si>
  <si>
    <t>A84018C0060522FMIFRA</t>
  </si>
  <si>
    <t>27/11/2015</t>
  </si>
  <si>
    <t>LE CALLONEC</t>
  </si>
  <si>
    <t>Mathys</t>
  </si>
  <si>
    <t>B98738C0060522MPOFRA</t>
  </si>
  <si>
    <t>CHRISTOPHER</t>
  </si>
  <si>
    <t>C08152C0060522MS3FRA</t>
  </si>
  <si>
    <t>28/02/2016</t>
  </si>
  <si>
    <t>LE BOUCQ DE BEAUDIGNIES</t>
  </si>
  <si>
    <t>Baudouin</t>
  </si>
  <si>
    <t>C22983C0060522MMPFRA</t>
  </si>
  <si>
    <t>04/03/1981</t>
  </si>
  <si>
    <t>LAQUERRIERE</t>
  </si>
  <si>
    <t>B16124C0060522FV1FRA</t>
  </si>
  <si>
    <t>25/09/2002</t>
  </si>
  <si>
    <t>LANDRON</t>
  </si>
  <si>
    <t>A97563C0060522FS1FRA</t>
  </si>
  <si>
    <t>08/10/1999</t>
  </si>
  <si>
    <t>LANCELIN</t>
  </si>
  <si>
    <t>C04754C0060522FS1FRA</t>
  </si>
  <si>
    <t>A43427C0060522MS2FRA</t>
  </si>
  <si>
    <t>14/07/1966</t>
  </si>
  <si>
    <t>C30093L0060522MV4FRA</t>
  </si>
  <si>
    <t>28/04/1953</t>
  </si>
  <si>
    <t>A28529L0060522FV7FRA</t>
  </si>
  <si>
    <t>KUCHNICZAK</t>
  </si>
  <si>
    <t>A28369C0060522FV2FRA</t>
  </si>
  <si>
    <t>09/04/1981</t>
  </si>
  <si>
    <t>A79325C0060522FV1FRA</t>
  </si>
  <si>
    <t>17/10/1979</t>
  </si>
  <si>
    <t>C21248L0060522MV1FRA</t>
  </si>
  <si>
    <t>10/12/2012</t>
  </si>
  <si>
    <t>Hanae</t>
  </si>
  <si>
    <t>09/05/2009</t>
  </si>
  <si>
    <t>Nola</t>
  </si>
  <si>
    <t>C19763C0060522FMIFRA</t>
  </si>
  <si>
    <t>10/03/1975</t>
  </si>
  <si>
    <t>GUILLET</t>
  </si>
  <si>
    <t>Karine</t>
  </si>
  <si>
    <t>B13761L0060522FV2FRA</t>
  </si>
  <si>
    <t>16/05/2005</t>
  </si>
  <si>
    <t>B12283C0060522MJUFRA</t>
  </si>
  <si>
    <t>12/11/2002</t>
  </si>
  <si>
    <t>A65892C0060522MS1FRA</t>
  </si>
  <si>
    <t>12/05/1977</t>
  </si>
  <si>
    <t>GRAUWIN</t>
  </si>
  <si>
    <t>B33369C0060522MV2FRA</t>
  </si>
  <si>
    <t>21/05/1976</t>
  </si>
  <si>
    <t>GRASSIEN</t>
  </si>
  <si>
    <t>A29608C0060522MV2FRA</t>
  </si>
  <si>
    <t>15/10/2006</t>
  </si>
  <si>
    <t>LEA</t>
  </si>
  <si>
    <t>A29615C0060522FCAFRA</t>
  </si>
  <si>
    <t>28/09/2011</t>
  </si>
  <si>
    <t>GLOUX</t>
  </si>
  <si>
    <t>Iris</t>
  </si>
  <si>
    <t>B14861C0060522FBEFRA</t>
  </si>
  <si>
    <t>18/07/2005</t>
  </si>
  <si>
    <t>NOLANN</t>
  </si>
  <si>
    <t>B82311C0060522MJUFRA</t>
  </si>
  <si>
    <t>13/06/1977</t>
  </si>
  <si>
    <t>Sophie</t>
  </si>
  <si>
    <t>C08370L0060522FV2FRA</t>
  </si>
  <si>
    <t>14/02/1973</t>
  </si>
  <si>
    <t>C08378L0060522MV3FRA</t>
  </si>
  <si>
    <t>26/01/2003</t>
  </si>
  <si>
    <t>C14532C0060522MS1FRA</t>
  </si>
  <si>
    <t>24/08/2015</t>
  </si>
  <si>
    <t>GERAY</t>
  </si>
  <si>
    <t>C20598C0060522FPOFRA</t>
  </si>
  <si>
    <t>02/11/2007</t>
  </si>
  <si>
    <t>C08680C0060522MCAFRA</t>
  </si>
  <si>
    <t>04/09/2010</t>
  </si>
  <si>
    <t>C10736C0060522MBEFRA</t>
  </si>
  <si>
    <t>GARCIA</t>
  </si>
  <si>
    <t>C01321C0060522MV1FRA</t>
  </si>
  <si>
    <t>04/10/2008</t>
  </si>
  <si>
    <t>Mateo</t>
  </si>
  <si>
    <t>C05258C0060522MMIFRA</t>
  </si>
  <si>
    <t>07/09/2011</t>
  </si>
  <si>
    <t>C10070C0060522FBEFRA</t>
  </si>
  <si>
    <t>28/11/2015</t>
  </si>
  <si>
    <t>GAILLARD URIBE</t>
  </si>
  <si>
    <t>Killari</t>
  </si>
  <si>
    <t>C05650C0060522FPOFRA</t>
  </si>
  <si>
    <t>22/12/2010</t>
  </si>
  <si>
    <t>C24191C0060522MBEFRA</t>
  </si>
  <si>
    <t>02/09/1982</t>
  </si>
  <si>
    <t>C05643C0060522MV1FRA</t>
  </si>
  <si>
    <t>12/09/2013</t>
  </si>
  <si>
    <t>ROMANE</t>
  </si>
  <si>
    <t>C05506C0060522FPUFRA</t>
  </si>
  <si>
    <t>30/10/1963</t>
  </si>
  <si>
    <t>FREY</t>
  </si>
  <si>
    <t>Jean Marcel</t>
  </si>
  <si>
    <t>B18954C0060522MV5FRA</t>
  </si>
  <si>
    <t>07/05/1998</t>
  </si>
  <si>
    <t>B72664C0060522FS2FRA</t>
  </si>
  <si>
    <t>19/11/1996</t>
  </si>
  <si>
    <t>B72650D0060522FS2FRA</t>
  </si>
  <si>
    <t>27/11/1967</t>
  </si>
  <si>
    <t>FRANCOISE</t>
  </si>
  <si>
    <t>PATRY</t>
  </si>
  <si>
    <t>C03975L0060522FV4FRA</t>
  </si>
  <si>
    <t>13/05/1972</t>
  </si>
  <si>
    <t>FLOCH</t>
  </si>
  <si>
    <t>Michel Nicolas</t>
  </si>
  <si>
    <t>C07929L0060522MV3FRA</t>
  </si>
  <si>
    <t>FICHAUX</t>
  </si>
  <si>
    <t>C02344C0060522MV4FRA</t>
  </si>
  <si>
    <t>02/05/1966</t>
  </si>
  <si>
    <t>FARGEAS</t>
  </si>
  <si>
    <t>A28471C0060522MV4FRA</t>
  </si>
  <si>
    <t>EVRARD</t>
  </si>
  <si>
    <t>Solveig</t>
  </si>
  <si>
    <t>C19532L0060522FV1FRA</t>
  </si>
  <si>
    <t>07/07/1967</t>
  </si>
  <si>
    <t>ELG</t>
  </si>
  <si>
    <t>Mads Jomo</t>
  </si>
  <si>
    <t>C26756C0060522MV4DNK</t>
  </si>
  <si>
    <t>08/11/1978</t>
  </si>
  <si>
    <t>B32212C0060522MV2FRA</t>
  </si>
  <si>
    <t>06/06/1968</t>
  </si>
  <si>
    <t>B64295C0060522MV4FRA</t>
  </si>
  <si>
    <t>23/03/1986</t>
  </si>
  <si>
    <t>DUMANS</t>
  </si>
  <si>
    <t>C14555C0060522MS4FRA</t>
  </si>
  <si>
    <t>14/01/2009</t>
  </si>
  <si>
    <t>DUBROVIN</t>
  </si>
  <si>
    <t>Dimitri</t>
  </si>
  <si>
    <t>C20730C0060522MMIUKR</t>
  </si>
  <si>
    <t>19/09/1986</t>
  </si>
  <si>
    <t>DUBIN</t>
  </si>
  <si>
    <t>B33686C0060522MS4FRA</t>
  </si>
  <si>
    <t>14/02/2008</t>
  </si>
  <si>
    <t>B79724C0060522FMIFRA</t>
  </si>
  <si>
    <t>DOLIVEUX</t>
  </si>
  <si>
    <t>Sienna</t>
  </si>
  <si>
    <t>C18584C0060522FPOFRA</t>
  </si>
  <si>
    <t>03/09/2005</t>
  </si>
  <si>
    <t>C01518C0060522MJUFRA</t>
  </si>
  <si>
    <t>07/03/2001</t>
  </si>
  <si>
    <t>DESVAUX</t>
  </si>
  <si>
    <t>C03072C0060522MS1FRA</t>
  </si>
  <si>
    <t>28/03/2017</t>
  </si>
  <si>
    <t>DE CORBIAC</t>
  </si>
  <si>
    <t>C23937L0060522MMPFRA</t>
  </si>
  <si>
    <t>27/08/1975</t>
  </si>
  <si>
    <t>DE CHAZAL</t>
  </si>
  <si>
    <t xml:space="preserve">Line </t>
  </si>
  <si>
    <t>A44663L0060522FV2FRA</t>
  </si>
  <si>
    <t>21/07/1971</t>
  </si>
  <si>
    <t>SYDNEY</t>
  </si>
  <si>
    <t>A28509L0060522MV3FRA</t>
  </si>
  <si>
    <t>12/06/1974</t>
  </si>
  <si>
    <t>A72161C0060522MV2FRA</t>
  </si>
  <si>
    <t>22/11/1988</t>
  </si>
  <si>
    <t>DALLE</t>
  </si>
  <si>
    <t>B36575C0060522MS4FRA</t>
  </si>
  <si>
    <t>17/10/2010</t>
  </si>
  <si>
    <t>COURTEMANCHE</t>
  </si>
  <si>
    <t>Alexian</t>
  </si>
  <si>
    <t>B02850C0060522MBEFRA</t>
  </si>
  <si>
    <t>01/09/1982</t>
  </si>
  <si>
    <t>COTTEL</t>
  </si>
  <si>
    <t>B74502L0060522FV1FRA</t>
  </si>
  <si>
    <t>MELANIE</t>
  </si>
  <si>
    <t>C19741L0060522FV2FRA</t>
  </si>
  <si>
    <t>25/06/1956</t>
  </si>
  <si>
    <t>CHEVET</t>
  </si>
  <si>
    <t>JOSETTE</t>
  </si>
  <si>
    <t>A28481L0060522FV6FRA</t>
  </si>
  <si>
    <t>07/09/2012</t>
  </si>
  <si>
    <t>CHAUVEAU</t>
  </si>
  <si>
    <t>C02850C0060522FPUFRA</t>
  </si>
  <si>
    <t>28/06/1982</t>
  </si>
  <si>
    <t>C22707L0060522FV1FRA</t>
  </si>
  <si>
    <t>C02860C0060522MPOFRA</t>
  </si>
  <si>
    <t>12/11/1997</t>
  </si>
  <si>
    <t>CHAUSSIVERT</t>
  </si>
  <si>
    <t>A29620C0060522MS2FRA</t>
  </si>
  <si>
    <t>23/09/2002</t>
  </si>
  <si>
    <t>ARTHUR</t>
  </si>
  <si>
    <t>A29625C0060522MS1FRA</t>
  </si>
  <si>
    <t>21/06/1978</t>
  </si>
  <si>
    <t>CHANTIER</t>
  </si>
  <si>
    <t>Angelique</t>
  </si>
  <si>
    <t>A85325C0060522FV2FRA</t>
  </si>
  <si>
    <t>13/05/2015</t>
  </si>
  <si>
    <t>CARRE</t>
  </si>
  <si>
    <t>C01590C0060522MPOFRA</t>
  </si>
  <si>
    <t>02/06/1983</t>
  </si>
  <si>
    <t>CARLIER</t>
  </si>
  <si>
    <t>ANELISE</t>
  </si>
  <si>
    <t>A28514C0060522FV1BEL</t>
  </si>
  <si>
    <t>12/08/1974</t>
  </si>
  <si>
    <t>CANLER</t>
  </si>
  <si>
    <t>C18992L0060522FV2FRA</t>
  </si>
  <si>
    <t>21/12/1987</t>
  </si>
  <si>
    <t>CALMELET</t>
  </si>
  <si>
    <t>B59492C0060522FS4FRA</t>
  </si>
  <si>
    <t>03/02/1988</t>
  </si>
  <si>
    <t>CADORET</t>
  </si>
  <si>
    <t>Lena</t>
  </si>
  <si>
    <t>C28117L0060522FS4FRA</t>
  </si>
  <si>
    <t>06/04/1986</t>
  </si>
  <si>
    <t>C22170L0060522FS4FRA</t>
  </si>
  <si>
    <t>12/12/2012</t>
  </si>
  <si>
    <t>C04728C0060522FPUFRA</t>
  </si>
  <si>
    <t>14/10/2015</t>
  </si>
  <si>
    <t>C04736C0060522MPOFRA</t>
  </si>
  <si>
    <t>29/03/2014</t>
  </si>
  <si>
    <t>BREMAUD</t>
  </si>
  <si>
    <t>C22598C0060522MPOFRA</t>
  </si>
  <si>
    <t>19/05/2012</t>
  </si>
  <si>
    <t>C22597C0060522MPUFRA</t>
  </si>
  <si>
    <t>27/07/2010</t>
  </si>
  <si>
    <t>BREDON SOULIS</t>
  </si>
  <si>
    <t>A99406C0060522FBEFRA</t>
  </si>
  <si>
    <t>06/01/2006</t>
  </si>
  <si>
    <t>BREDON  SOULIS</t>
  </si>
  <si>
    <t>A28519C0060522FCAFRA</t>
  </si>
  <si>
    <t>07/07/1974</t>
  </si>
  <si>
    <t>BRAZILIER</t>
  </si>
  <si>
    <t>A28504C0060522MV2FRA</t>
  </si>
  <si>
    <t>23/12/1976</t>
  </si>
  <si>
    <t>A46121C0060522FV2FRA</t>
  </si>
  <si>
    <t>17/02/2013</t>
  </si>
  <si>
    <t>Madeleine</t>
  </si>
  <si>
    <t>B40943C0060522FPUFRA</t>
  </si>
  <si>
    <t>05/11/2006</t>
  </si>
  <si>
    <t>MARGOT</t>
  </si>
  <si>
    <t>A28535C0060522FCAFRA</t>
  </si>
  <si>
    <t>14/01/2011</t>
  </si>
  <si>
    <t>C20099C0060522MBEFRA</t>
  </si>
  <si>
    <t>02/03/2011</t>
  </si>
  <si>
    <t>BOUDET</t>
  </si>
  <si>
    <t>C30713L0060522FBEFRA</t>
  </si>
  <si>
    <t>30/01/2013</t>
  </si>
  <si>
    <t>B68017L0060522MPUFRA</t>
  </si>
  <si>
    <t>16/10/2009</t>
  </si>
  <si>
    <t>C21754C0060522MMIFRA</t>
  </si>
  <si>
    <t>27/06/2010</t>
  </si>
  <si>
    <t>BOSSET</t>
  </si>
  <si>
    <t>Nora</t>
  </si>
  <si>
    <t>C20008C0060522FBEFRA</t>
  </si>
  <si>
    <t>31/05/2014</t>
  </si>
  <si>
    <t>BOSSARD</t>
  </si>
  <si>
    <t>C03144C0060522MPOFRA</t>
  </si>
  <si>
    <t>13/04/1989</t>
  </si>
  <si>
    <t>BONSIGNE</t>
  </si>
  <si>
    <t>C22186L0060522FS3FRA</t>
  </si>
  <si>
    <t>03/10/1961</t>
  </si>
  <si>
    <t>BEUZEBOC</t>
  </si>
  <si>
    <t>Charlemagne</t>
  </si>
  <si>
    <t>C09776L0060522MV5FRA</t>
  </si>
  <si>
    <t>23/02/1963</t>
  </si>
  <si>
    <t>C30856L0060522FV5FRA</t>
  </si>
  <si>
    <t>21/02/1965</t>
  </si>
  <si>
    <t>BETTOLO</t>
  </si>
  <si>
    <t>A29609C0060522MV4FRA</t>
  </si>
  <si>
    <t>27/02/1968</t>
  </si>
  <si>
    <t>BERNARDON</t>
  </si>
  <si>
    <t>B98612C0060522MV4FRA</t>
  </si>
  <si>
    <t>29/05/1978</t>
  </si>
  <si>
    <t>BELLESSORT</t>
  </si>
  <si>
    <t>A28515C0060522MV2FRA</t>
  </si>
  <si>
    <t>18/12/1984</t>
  </si>
  <si>
    <t>Jordane</t>
  </si>
  <si>
    <t>B16329C0060522MS4FRA</t>
  </si>
  <si>
    <t>02/02/1986</t>
  </si>
  <si>
    <t>AURAND</t>
  </si>
  <si>
    <t>Meggy</t>
  </si>
  <si>
    <t>B18108C0060522FS4FRA</t>
  </si>
  <si>
    <t>14/12/1977</t>
  </si>
  <si>
    <t>ARCHAMBEAU</t>
  </si>
  <si>
    <t>C04970L0060522FV2BEL</t>
  </si>
  <si>
    <t>14/11/1963</t>
  </si>
  <si>
    <t>ARCHAMBAULT</t>
  </si>
  <si>
    <t>C20059L0060522FV5FRA</t>
  </si>
  <si>
    <t>28/06/1974</t>
  </si>
  <si>
    <t>AQUILO</t>
  </si>
  <si>
    <t>A28470C0060522MV2FRA</t>
  </si>
  <si>
    <t>23/11/1983</t>
  </si>
  <si>
    <t>ANTHEAUME</t>
  </si>
  <si>
    <t>C18732C0060522FV1FRA</t>
  </si>
  <si>
    <t>08/11/1959</t>
  </si>
  <si>
    <t>ANSELMET</t>
  </si>
  <si>
    <t>B72041C0060522MV5FRA</t>
  </si>
  <si>
    <t>17/02/2006</t>
  </si>
  <si>
    <t>ALIZEE</t>
  </si>
  <si>
    <t>A28518L0060522FCAFRA</t>
  </si>
  <si>
    <t>Challenge Jeunes 2023 - Fichier d'inscription Club</t>
  </si>
  <si>
    <t>ALVES DA SILVA</t>
  </si>
  <si>
    <t>03/02/1982</t>
  </si>
  <si>
    <t>15/06/1986</t>
  </si>
  <si>
    <t>22/07/1982</t>
  </si>
  <si>
    <t>C30578C0061073MV1FRA</t>
  </si>
  <si>
    <t>B18254L0061073MV2FRA</t>
  </si>
  <si>
    <t>B62232C0061073MV1FRA</t>
  </si>
  <si>
    <t>16/08/1972</t>
  </si>
  <si>
    <t>VIALLON</t>
  </si>
  <si>
    <t xml:space="preserve">Dominique </t>
  </si>
  <si>
    <t>B04999C0060539MV3FRA</t>
  </si>
  <si>
    <t>05/07/1986</t>
  </si>
  <si>
    <t>VALERA</t>
  </si>
  <si>
    <t>B05416C0060539MS4FRA</t>
  </si>
  <si>
    <t>21/11/1988</t>
  </si>
  <si>
    <t>SARCIAUX</t>
  </si>
  <si>
    <t>B63717C0060539MS4FRA</t>
  </si>
  <si>
    <t>07/03/1978</t>
  </si>
  <si>
    <t>ROUMEAS</t>
  </si>
  <si>
    <t>A42725C0060539MV2FRA</t>
  </si>
  <si>
    <t>02/11/1984</t>
  </si>
  <si>
    <t xml:space="preserve">RONTARD </t>
  </si>
  <si>
    <t xml:space="preserve">Aurelien </t>
  </si>
  <si>
    <t>A84714C0060539MS4FRA</t>
  </si>
  <si>
    <t>19/12/1984</t>
  </si>
  <si>
    <t>Richard</t>
  </si>
  <si>
    <t>B16515C0060539MS4FRA</t>
  </si>
  <si>
    <t>09/09/1989</t>
  </si>
  <si>
    <t>RIPAUD CADIOU</t>
  </si>
  <si>
    <t>Julia</t>
  </si>
  <si>
    <t>B85516C0060539FS3FRA</t>
  </si>
  <si>
    <t>30/06/1989</t>
  </si>
  <si>
    <t>RENONCOURT</t>
  </si>
  <si>
    <t>B85051C0060539MS3FRA</t>
  </si>
  <si>
    <t>26/08/1976</t>
  </si>
  <si>
    <t>B76966C0060539MV2FRA</t>
  </si>
  <si>
    <t>12/08/1984</t>
  </si>
  <si>
    <t>MORTREAU</t>
  </si>
  <si>
    <t>Andy</t>
  </si>
  <si>
    <t>B07148C0060539MS4FRA</t>
  </si>
  <si>
    <t>13/11/1999</t>
  </si>
  <si>
    <t xml:space="preserve">MONTOIS </t>
  </si>
  <si>
    <t>B35656C0060539MS1FRA</t>
  </si>
  <si>
    <t>22/04/1982</t>
  </si>
  <si>
    <t>JOUAN PREBANDIERI</t>
  </si>
  <si>
    <t>CAROLE</t>
  </si>
  <si>
    <t>B62570C0060539FV1FRA</t>
  </si>
  <si>
    <t>06/02/1970</t>
  </si>
  <si>
    <t>HENAUT</t>
  </si>
  <si>
    <t>A93733C0060539MV3FRA</t>
  </si>
  <si>
    <t>27/02/1988</t>
  </si>
  <si>
    <t>HAURANT</t>
  </si>
  <si>
    <t>C08024C0060539MS4FRA</t>
  </si>
  <si>
    <t>20/02/1981</t>
  </si>
  <si>
    <t>GONZALEZ</t>
  </si>
  <si>
    <t>B84923C0060539MV1FRA</t>
  </si>
  <si>
    <t>03/12/1984</t>
  </si>
  <si>
    <t>C08401C0060539MS4FRA</t>
  </si>
  <si>
    <t>05/10/1988</t>
  </si>
  <si>
    <t>FOURASTE</t>
  </si>
  <si>
    <t>B25384C0060539MS4FRA</t>
  </si>
  <si>
    <t>10/12/1976</t>
  </si>
  <si>
    <t>A67340C0060539MV2FRA</t>
  </si>
  <si>
    <t>20/08/1975</t>
  </si>
  <si>
    <t>DVORIANOFF</t>
  </si>
  <si>
    <t>A28452C0060539MV2FRA</t>
  </si>
  <si>
    <t xml:space="preserve">DIEN </t>
  </si>
  <si>
    <t>A70759C0060539MV2FRA</t>
  </si>
  <si>
    <t>20/11/1984</t>
  </si>
  <si>
    <t>DESMAISON</t>
  </si>
  <si>
    <t>A29656C0060539MS4FRA</t>
  </si>
  <si>
    <t>10/01/1957</t>
  </si>
  <si>
    <t>B44181D0060539MV6FRA</t>
  </si>
  <si>
    <t>31/08/1984</t>
  </si>
  <si>
    <t>CHOUTEAU</t>
  </si>
  <si>
    <t>B30167C0060539MS4FRA</t>
  </si>
  <si>
    <t>30/11/1984</t>
  </si>
  <si>
    <t>CHENE</t>
  </si>
  <si>
    <t>B29943C0060539MS4FRA</t>
  </si>
  <si>
    <t>07/01/1978</t>
  </si>
  <si>
    <t>CAMPOY</t>
  </si>
  <si>
    <t>A76503C0060539MV2FRA</t>
  </si>
  <si>
    <t>27/01/1966</t>
  </si>
  <si>
    <t xml:space="preserve">BRODEUR </t>
  </si>
  <si>
    <t xml:space="preserve">Jean Louis </t>
  </si>
  <si>
    <t>B43937C0060539MV4FRA</t>
  </si>
  <si>
    <t>11/01/1986</t>
  </si>
  <si>
    <t>B74161D0060539MS4FRA</t>
  </si>
  <si>
    <t>03/06/1986</t>
  </si>
  <si>
    <t>BAUSSON</t>
  </si>
  <si>
    <t>Laurick</t>
  </si>
  <si>
    <t>B11835C0060539MS4FRA</t>
  </si>
  <si>
    <t>26/02/1989</t>
  </si>
  <si>
    <t>BAUCHER</t>
  </si>
  <si>
    <t>B05761C0060539MS3FRA</t>
  </si>
  <si>
    <t>07/03/1987</t>
  </si>
  <si>
    <t>ALLARD</t>
  </si>
  <si>
    <t>B58248C0060539MS4FRA</t>
  </si>
  <si>
    <t>20/01/1982</t>
  </si>
  <si>
    <t>Pierre Alain</t>
  </si>
  <si>
    <t>C29848L0060522MV1FRA</t>
  </si>
  <si>
    <t>08/07/1987</t>
  </si>
  <si>
    <t>Fanny</t>
  </si>
  <si>
    <t>C11961C0060522FS4FRA</t>
  </si>
  <si>
    <t>31/03/1969</t>
  </si>
  <si>
    <t>VERNY</t>
  </si>
  <si>
    <t>BENJAMIN</t>
  </si>
  <si>
    <t>A28482L0060522MV3FRA</t>
  </si>
  <si>
    <t>19/06/2003</t>
  </si>
  <si>
    <t>A96636L0060522MS1FRA</t>
  </si>
  <si>
    <t>27/03/1976</t>
  </si>
  <si>
    <t>MILLET</t>
  </si>
  <si>
    <t>C27893L0060522FV2FRA</t>
  </si>
  <si>
    <t>19/10/1974</t>
  </si>
  <si>
    <t>MENSEAU</t>
  </si>
  <si>
    <t>C23130L0060522FV2FRA</t>
  </si>
  <si>
    <t>08/01/2008</t>
  </si>
  <si>
    <t>MARTELLIERE</t>
  </si>
  <si>
    <t>Soren</t>
  </si>
  <si>
    <t>A48637C0060522MMIFRA</t>
  </si>
  <si>
    <t>22/06/2004</t>
  </si>
  <si>
    <t>MAELAN</t>
  </si>
  <si>
    <t>A28494C0060522MJUFRA</t>
  </si>
  <si>
    <t>10/04/1969</t>
  </si>
  <si>
    <t>A28480C0060522FV3FRA</t>
  </si>
  <si>
    <t>05/09/2012</t>
  </si>
  <si>
    <t>MAHE</t>
  </si>
  <si>
    <t>C02742C0060522FPUFRA</t>
  </si>
  <si>
    <t>03/11/1974</t>
  </si>
  <si>
    <t>LUSSIGNY</t>
  </si>
  <si>
    <t>B60298C0060522MV2FRA</t>
  </si>
  <si>
    <t>B62617L0060522FV1FRA</t>
  </si>
  <si>
    <t>22/03/2014</t>
  </si>
  <si>
    <t>LAISEMENT CISSOKO</t>
  </si>
  <si>
    <t>Kassim</t>
  </si>
  <si>
    <t>C01271C0060522MPOFRA</t>
  </si>
  <si>
    <t>C19827C0060522FPUFRA</t>
  </si>
  <si>
    <t>08/03/1997</t>
  </si>
  <si>
    <t>B11056C0060522MS2FRA</t>
  </si>
  <si>
    <t>05/05/1980</t>
  </si>
  <si>
    <t>A97725C0060522FV1FRA</t>
  </si>
  <si>
    <t>01/08/1981</t>
  </si>
  <si>
    <t>A97723C0060522MV1FRA</t>
  </si>
  <si>
    <t>21/01/1993</t>
  </si>
  <si>
    <t>A29631C0060522MS3FRA</t>
  </si>
  <si>
    <t>13/04/1983</t>
  </si>
  <si>
    <t>C30736C0060522MV1FRA</t>
  </si>
  <si>
    <t>02/12/1996</t>
  </si>
  <si>
    <t>WURTH</t>
  </si>
  <si>
    <t>Alina</t>
  </si>
  <si>
    <t>C24542C0060528FS2DEU</t>
  </si>
  <si>
    <t>26/06/2000</t>
  </si>
  <si>
    <t>WILMART</t>
  </si>
  <si>
    <t>ANGELINA</t>
  </si>
  <si>
    <t>A40219C0060528FS1FRA</t>
  </si>
  <si>
    <t>11/05/2013</t>
  </si>
  <si>
    <t>C03410C0060528MPUFRA</t>
  </si>
  <si>
    <t>31/07/2016</t>
  </si>
  <si>
    <t>RETAILLAUD</t>
  </si>
  <si>
    <t>C25321L0060528MMPFRA</t>
  </si>
  <si>
    <t>20/05/1999</t>
  </si>
  <si>
    <t>Amandine</t>
  </si>
  <si>
    <t>C25249C0060528FS1FRA</t>
  </si>
  <si>
    <t>11/08/1996</t>
  </si>
  <si>
    <t>KIM</t>
  </si>
  <si>
    <t>A26409C0060528FS2FRA</t>
  </si>
  <si>
    <t>19/12/2005</t>
  </si>
  <si>
    <t>LORRY</t>
  </si>
  <si>
    <t>MATTEO</t>
  </si>
  <si>
    <t>A29108L0060528MJUFRA</t>
  </si>
  <si>
    <t>Tino</t>
  </si>
  <si>
    <t>B88828C0060528MPUFRA</t>
  </si>
  <si>
    <t>23/07/2008</t>
  </si>
  <si>
    <t>B88827C0060528FMIFRA</t>
  </si>
  <si>
    <t>Beatrice</t>
  </si>
  <si>
    <t>C10290C0060528FV1FRA</t>
  </si>
  <si>
    <t>25/02/2001</t>
  </si>
  <si>
    <t>COOPER</t>
  </si>
  <si>
    <t>Jasmine</t>
  </si>
  <si>
    <t>C24545C0060528FS1GBR</t>
  </si>
  <si>
    <t>03/01/2004</t>
  </si>
  <si>
    <t>CHAPEYROU</t>
  </si>
  <si>
    <t>A29085C0060528FJUFRA</t>
  </si>
  <si>
    <t>08/08/1999</t>
  </si>
  <si>
    <t>BYRAM</t>
  </si>
  <si>
    <t>Erica</t>
  </si>
  <si>
    <t>B43903C0060528FS1GBR</t>
  </si>
  <si>
    <t>08/05/2005</t>
  </si>
  <si>
    <t>BURTON</t>
  </si>
  <si>
    <t>Daisy</t>
  </si>
  <si>
    <t>C24544C0060528FJUGBR</t>
  </si>
  <si>
    <t>19/09/2002</t>
  </si>
  <si>
    <t>BOSC</t>
  </si>
  <si>
    <t>A73999C0060528FS1FRA</t>
  </si>
  <si>
    <t>15/10/1999</t>
  </si>
  <si>
    <t>Laurine</t>
  </si>
  <si>
    <t>A86268C0060528FS1FRA</t>
  </si>
  <si>
    <t>26/03/2000</t>
  </si>
  <si>
    <t>BERTHOMIER</t>
  </si>
  <si>
    <t>A29077C0060528FS1FRA</t>
  </si>
  <si>
    <t>10/01/2000</t>
  </si>
  <si>
    <t>BEDWELL</t>
  </si>
  <si>
    <t>Abigail</t>
  </si>
  <si>
    <t>B88950C0060528FS1GBR</t>
  </si>
  <si>
    <t>12/11/1972</t>
  </si>
  <si>
    <t>ROUSSARIE</t>
  </si>
  <si>
    <t>C29485C0061828FV3FRA</t>
  </si>
  <si>
    <t>TORSET</t>
  </si>
  <si>
    <t>A56228C0061481MV1FRA</t>
  </si>
  <si>
    <t>HALLOUIN</t>
  </si>
  <si>
    <t>B90673L0061481FV3FRA</t>
  </si>
  <si>
    <t>19/10/1970</t>
  </si>
  <si>
    <t>CHANNAG</t>
  </si>
  <si>
    <t>Halima</t>
  </si>
  <si>
    <t>B90518C0061481FV3FRA</t>
  </si>
  <si>
    <t>30/06/2002</t>
  </si>
  <si>
    <t>STEGANI</t>
  </si>
  <si>
    <t>Giada</t>
  </si>
  <si>
    <t>C14244C0060532FS1ITA</t>
  </si>
  <si>
    <t>08/01/1971</t>
  </si>
  <si>
    <t>ROSIER</t>
  </si>
  <si>
    <t>A26579C0060532MV3FRA</t>
  </si>
  <si>
    <t>POSSBERG</t>
  </si>
  <si>
    <t>C13301C0060532FS1CHE</t>
  </si>
  <si>
    <t>A52380C0060532MV1FRA</t>
  </si>
  <si>
    <t>15/09/1999</t>
  </si>
  <si>
    <t>NOURY</t>
  </si>
  <si>
    <t>A47988C0060532MS1FRA</t>
  </si>
  <si>
    <t>19/06/2001</t>
  </si>
  <si>
    <t>B08171C0060532FS1FRA</t>
  </si>
  <si>
    <t>26/04/2011</t>
  </si>
  <si>
    <t>DEVOL</t>
  </si>
  <si>
    <t>Keira</t>
  </si>
  <si>
    <t>C23137C0060532FBEFRA</t>
  </si>
  <si>
    <t>04/07/1997</t>
  </si>
  <si>
    <t>SALIBA</t>
  </si>
  <si>
    <t>Florine</t>
  </si>
  <si>
    <t>C26091L0060976FS2FRA</t>
  </si>
  <si>
    <t>14/12/1973</t>
  </si>
  <si>
    <t>MOINARD</t>
  </si>
  <si>
    <t>A46848L0060976MV3FRA</t>
  </si>
  <si>
    <t>04/09/1986</t>
  </si>
  <si>
    <t>MARQUER</t>
  </si>
  <si>
    <t>C20814C0060976FS4FRA</t>
  </si>
  <si>
    <t>20/07/1999</t>
  </si>
  <si>
    <t>C16491L0060976MS1FRA</t>
  </si>
  <si>
    <t>11/01/1988</t>
  </si>
  <si>
    <t>DILAY</t>
  </si>
  <si>
    <t>B49283C0060531FS4FRA</t>
  </si>
  <si>
    <t>15/07/1981</t>
  </si>
  <si>
    <t>FEREC</t>
  </si>
  <si>
    <t>Jean Vincent</t>
  </si>
  <si>
    <t>C31126C0060520MV1FRA</t>
  </si>
  <si>
    <t>Janick</t>
  </si>
  <si>
    <t>B38711L0060536MV5FRA</t>
  </si>
  <si>
    <t>11/03/1992</t>
  </si>
  <si>
    <t>C10438C0060530MS3FRA</t>
  </si>
  <si>
    <t>23/04/1992</t>
  </si>
  <si>
    <t>TRUFFY</t>
  </si>
  <si>
    <t>C11608C0060530MS3FRA</t>
  </si>
  <si>
    <t>20/09/1979</t>
  </si>
  <si>
    <t>SMITH</t>
  </si>
  <si>
    <t>B12988C0060530MV1FRA</t>
  </si>
  <si>
    <t>15/07/2010</t>
  </si>
  <si>
    <t>ROUSSIAL</t>
  </si>
  <si>
    <t>B69930C0060530FBEFRA</t>
  </si>
  <si>
    <t>18/05/1978</t>
  </si>
  <si>
    <t>Fabienne</t>
  </si>
  <si>
    <t>C08622C0060530FV2FRA</t>
  </si>
  <si>
    <t>03/10/1979</t>
  </si>
  <si>
    <t>C10085C0060530MV1FRA</t>
  </si>
  <si>
    <t>10/09/1979</t>
  </si>
  <si>
    <t>ROLLAND</t>
  </si>
  <si>
    <t>B65946C0060530MV1FRA</t>
  </si>
  <si>
    <t>08/09/1982</t>
  </si>
  <si>
    <t>REPINCAY</t>
  </si>
  <si>
    <t>B90782C0060530MV1FRA</t>
  </si>
  <si>
    <t>04/07/1993</t>
  </si>
  <si>
    <t>C29463C0060530FS3FRA</t>
  </si>
  <si>
    <t>10/07/1967</t>
  </si>
  <si>
    <t>PORAS</t>
  </si>
  <si>
    <t>A29258D0060530MV4FRA</t>
  </si>
  <si>
    <t>10/03/1998</t>
  </si>
  <si>
    <t>B15926C0060530MS2FRA</t>
  </si>
  <si>
    <t>15/03/1963</t>
  </si>
  <si>
    <t>PASSA</t>
  </si>
  <si>
    <t>B00860D0060530MV5FRA</t>
  </si>
  <si>
    <t>16/03/2012</t>
  </si>
  <si>
    <t>OLZEWSKI</t>
  </si>
  <si>
    <t>B88681C0060530MPUFRA</t>
  </si>
  <si>
    <t>11/05/1987</t>
  </si>
  <si>
    <t>C28264C0060530MS4FRA</t>
  </si>
  <si>
    <t>06/06/1983</t>
  </si>
  <si>
    <t>MAUPU</t>
  </si>
  <si>
    <t>B69450L0060530FV1FRA</t>
  </si>
  <si>
    <t>04/06/1982</t>
  </si>
  <si>
    <t>C06206C0060530MV1FRA</t>
  </si>
  <si>
    <t>20/10/1968</t>
  </si>
  <si>
    <t>MANGENOT</t>
  </si>
  <si>
    <t>A29261D0060530FV4FRA</t>
  </si>
  <si>
    <t>14/03/2010</t>
  </si>
  <si>
    <t>LORHO</t>
  </si>
  <si>
    <t>C06495C0060530MBEFRA</t>
  </si>
  <si>
    <t>03/05/1976</t>
  </si>
  <si>
    <t>C08106C0060530MV2FRA</t>
  </si>
  <si>
    <t>22/05/1960</t>
  </si>
  <si>
    <t>LEMESLE</t>
  </si>
  <si>
    <t>A29291C0060530MV5FRA</t>
  </si>
  <si>
    <t>09/11/2010</t>
  </si>
  <si>
    <t>LAUX</t>
  </si>
  <si>
    <t>B69065C0060530MBEFRA</t>
  </si>
  <si>
    <t>04/01/1976</t>
  </si>
  <si>
    <t>Christian</t>
  </si>
  <si>
    <t>A93296C0060530MV2FRA</t>
  </si>
  <si>
    <t>06/06/1978</t>
  </si>
  <si>
    <t>LAPIERRE</t>
  </si>
  <si>
    <t>C04829C0060530MV2FRA</t>
  </si>
  <si>
    <t>16/11/2008</t>
  </si>
  <si>
    <t>B84855C0060530MMIFRA</t>
  </si>
  <si>
    <t>17/08/1970</t>
  </si>
  <si>
    <t>JONDEAU</t>
  </si>
  <si>
    <t>A48108C0060530MV3FRA</t>
  </si>
  <si>
    <t>01/09/1989</t>
  </si>
  <si>
    <t>C28621C0060530MS3FRA</t>
  </si>
  <si>
    <t>13/07/2011</t>
  </si>
  <si>
    <t>GERAULT</t>
  </si>
  <si>
    <t>C04666C0060530MBEFRA</t>
  </si>
  <si>
    <t>27/03/2008</t>
  </si>
  <si>
    <t>FABRO</t>
  </si>
  <si>
    <t>Nateo</t>
  </si>
  <si>
    <t>B85942C0060530MMIFRA</t>
  </si>
  <si>
    <t>05/07/2011</t>
  </si>
  <si>
    <t>DUPASQUIER</t>
  </si>
  <si>
    <t>ANNAEL</t>
  </si>
  <si>
    <t>C28901C0060530FBEFRA</t>
  </si>
  <si>
    <t>10/09/2008</t>
  </si>
  <si>
    <t>RACHEL</t>
  </si>
  <si>
    <t>C04934C0060530FMIFRA</t>
  </si>
  <si>
    <t>01/12/1990</t>
  </si>
  <si>
    <t>DULONDEL</t>
  </si>
  <si>
    <t>A61907C0060530MS3FRA</t>
  </si>
  <si>
    <t>05/03/2009</t>
  </si>
  <si>
    <t>DUCHEMANN</t>
  </si>
  <si>
    <t>Noa</t>
  </si>
  <si>
    <t>B86456C0060530MMIFRA</t>
  </si>
  <si>
    <t>19/05/1979</t>
  </si>
  <si>
    <t>DELCROIX</t>
  </si>
  <si>
    <t>B82934C0060530MV1FRA</t>
  </si>
  <si>
    <t>24/04/2011</t>
  </si>
  <si>
    <t>DEJA</t>
  </si>
  <si>
    <t>C04796C0060530MBEFRA</t>
  </si>
  <si>
    <t>29/07/1988</t>
  </si>
  <si>
    <t>DAVINHA</t>
  </si>
  <si>
    <t>C05017C0060530FS4FRA</t>
  </si>
  <si>
    <t>20/02/1950</t>
  </si>
  <si>
    <t>DAUNAY</t>
  </si>
  <si>
    <t>CHRISTIAN</t>
  </si>
  <si>
    <t>B12445C0060530MV7FRA</t>
  </si>
  <si>
    <t>DAUBRY</t>
  </si>
  <si>
    <t>B08501C0060530MS4FRA</t>
  </si>
  <si>
    <t>22/07/2008</t>
  </si>
  <si>
    <t>BOUCHEREAU</t>
  </si>
  <si>
    <t>Ulysse</t>
  </si>
  <si>
    <t>B74159C0060530MMIFRA</t>
  </si>
  <si>
    <t>13/06/1980</t>
  </si>
  <si>
    <t>A29309L0060530MV1FRA</t>
  </si>
  <si>
    <t>30/12/2011</t>
  </si>
  <si>
    <t>C04428C0060530MBEFRA</t>
  </si>
  <si>
    <t>16/04/1984</t>
  </si>
  <si>
    <t>C00519L0060530MS4FRA</t>
  </si>
  <si>
    <t>28/09/1980</t>
  </si>
  <si>
    <t xml:space="preserve">AUDEVARD </t>
  </si>
  <si>
    <t>A29293C0060530MV1FRA</t>
  </si>
  <si>
    <t>20/06/1977</t>
  </si>
  <si>
    <t>ANTUNES</t>
  </si>
  <si>
    <t>B08192C0060530MV2FRA</t>
  </si>
  <si>
    <t>27/02/1963</t>
  </si>
  <si>
    <t>QUESNE</t>
  </si>
  <si>
    <t>MARC</t>
  </si>
  <si>
    <t>A28556C0061441MV5FRA</t>
  </si>
  <si>
    <t>07/03/1989</t>
  </si>
  <si>
    <t xml:space="preserve">FERRAND </t>
  </si>
  <si>
    <t>B59051C0061441MS3FRA</t>
  </si>
  <si>
    <t>23/05/1989</t>
  </si>
  <si>
    <t>CARASSAI</t>
  </si>
  <si>
    <t>B61385L0061441FS3FRA</t>
  </si>
  <si>
    <t>18/12/1980</t>
  </si>
  <si>
    <t>PETRELLI</t>
  </si>
  <si>
    <t>Claire</t>
  </si>
  <si>
    <t>C10931C0061668FV1FRA</t>
  </si>
  <si>
    <t>27/02/1965</t>
  </si>
  <si>
    <t>DELACOTE</t>
  </si>
  <si>
    <t>A29554C0061668MV4FRA</t>
  </si>
  <si>
    <t>10/02/1995</t>
  </si>
  <si>
    <t>ARLOT</t>
  </si>
  <si>
    <t>C04408C0060527MS2FRA</t>
  </si>
  <si>
    <t>29/02/1996</t>
  </si>
  <si>
    <t>C27454C0060519MS2FRA</t>
  </si>
  <si>
    <t>23/06/1961</t>
  </si>
  <si>
    <t>MOLINA</t>
  </si>
  <si>
    <t>A28295L0060519MV5FRA</t>
  </si>
  <si>
    <t>18/05/2006</t>
  </si>
  <si>
    <t>DORIOL</t>
  </si>
  <si>
    <t>B01099C0060519FCAFRA</t>
  </si>
  <si>
    <t>03/03/1998</t>
  </si>
  <si>
    <t>COURTECUISSE</t>
  </si>
  <si>
    <t>A25146C0060519FS2FRA</t>
  </si>
  <si>
    <t>13/09/1979</t>
  </si>
  <si>
    <t>TURKI</t>
  </si>
  <si>
    <t>Khalil</t>
  </si>
  <si>
    <t>B39291L0060525MV1FRA</t>
  </si>
  <si>
    <t>SARRAZIN</t>
  </si>
  <si>
    <t>A80813C0060525FS3FRA</t>
  </si>
  <si>
    <t>09/10/1987</t>
  </si>
  <si>
    <t>RUCHETON</t>
  </si>
  <si>
    <t>A79889C0060525MS4FRA</t>
  </si>
  <si>
    <t>21/09/1992</t>
  </si>
  <si>
    <t>B84256C0060525MS3FRA</t>
  </si>
  <si>
    <t>16/11/1971</t>
  </si>
  <si>
    <t>RIFFAUD</t>
  </si>
  <si>
    <t>C29670L0060525MV3FRA</t>
  </si>
  <si>
    <t>10/06/1989</t>
  </si>
  <si>
    <t>RATIE</t>
  </si>
  <si>
    <t>GILDAS</t>
  </si>
  <si>
    <t>A01637C0060525MS3FRA</t>
  </si>
  <si>
    <t>29/11/1986</t>
  </si>
  <si>
    <t>LISE</t>
  </si>
  <si>
    <t>A67958C0060525FS4FRA</t>
  </si>
  <si>
    <t>27/07/1966</t>
  </si>
  <si>
    <t>PROUST</t>
  </si>
  <si>
    <t>A28734C0060525MV4FRA</t>
  </si>
  <si>
    <t>07/01/1996</t>
  </si>
  <si>
    <t>POTHIER</t>
  </si>
  <si>
    <t>C23161C0060525MS2FRA</t>
  </si>
  <si>
    <t>19/05/1971</t>
  </si>
  <si>
    <t>PLUYAUD</t>
  </si>
  <si>
    <t>A28731C0060525MV3FRA</t>
  </si>
  <si>
    <t>27/09/1973</t>
  </si>
  <si>
    <t>PHILIZOT</t>
  </si>
  <si>
    <t>B72623C0060525MV3FRA</t>
  </si>
  <si>
    <t>20/05/1995</t>
  </si>
  <si>
    <t>PERDRIEAU</t>
  </si>
  <si>
    <t>A56612L0060525MS2FRA</t>
  </si>
  <si>
    <t>05/08/1968</t>
  </si>
  <si>
    <t>PELTIER</t>
  </si>
  <si>
    <t>A99718C0060525FV4FRA</t>
  </si>
  <si>
    <t>02/06/1997</t>
  </si>
  <si>
    <t>MORISSE</t>
  </si>
  <si>
    <t>C23054C0060525MS2FRA</t>
  </si>
  <si>
    <t>13/08/1997</t>
  </si>
  <si>
    <t>MATTER</t>
  </si>
  <si>
    <t>TANGUY</t>
  </si>
  <si>
    <t>A28972C0060525MS2FRA</t>
  </si>
  <si>
    <t>02/09/1999</t>
  </si>
  <si>
    <t>LOULERGUE</t>
  </si>
  <si>
    <t>B39649C0060525FS1FRA</t>
  </si>
  <si>
    <t>18/03/1972</t>
  </si>
  <si>
    <t>LOMBART</t>
  </si>
  <si>
    <t>B37648C0060525MV3FRA</t>
  </si>
  <si>
    <t>12/12/1968</t>
  </si>
  <si>
    <t>C23067L0060525MV4FRA</t>
  </si>
  <si>
    <t>LE JEHAN</t>
  </si>
  <si>
    <t>C24811C0060525MV1FRA</t>
  </si>
  <si>
    <t>08/11/1973</t>
  </si>
  <si>
    <t>A29247C0060525MV3FRA</t>
  </si>
  <si>
    <t>18/05/1989</t>
  </si>
  <si>
    <t>HOTTIN</t>
  </si>
  <si>
    <t>A93097C0060525MS3FRA</t>
  </si>
  <si>
    <t>15/02/1985</t>
  </si>
  <si>
    <t>HAMON</t>
  </si>
  <si>
    <t>A61752C0060525MS4FRA</t>
  </si>
  <si>
    <t>23/10/1972</t>
  </si>
  <si>
    <t>DOUARD</t>
  </si>
  <si>
    <t>C23133L0060525MV3FRA</t>
  </si>
  <si>
    <t>04/04/1968</t>
  </si>
  <si>
    <t>DIETRICH</t>
  </si>
  <si>
    <t>A28756C0060525MV4FRA</t>
  </si>
  <si>
    <t>13/04/1991</t>
  </si>
  <si>
    <t>CREVECOEUR</t>
  </si>
  <si>
    <t>C24836L0060525MS3FRA</t>
  </si>
  <si>
    <t>04/01/2004</t>
  </si>
  <si>
    <t>C16014C0060525FJUFRA</t>
  </si>
  <si>
    <t>12/05/1967</t>
  </si>
  <si>
    <t>CASTAGNETTI</t>
  </si>
  <si>
    <t>A28753C0060525MV4FRA</t>
  </si>
  <si>
    <t>31/08/1991</t>
  </si>
  <si>
    <t>CALAS</t>
  </si>
  <si>
    <t>B85777C0060525MS3FRA</t>
  </si>
  <si>
    <t>23/04/1989</t>
  </si>
  <si>
    <t>BROSSET</t>
  </si>
  <si>
    <t>A29028C0060525MS3FRA</t>
  </si>
  <si>
    <t>11/11/1992</t>
  </si>
  <si>
    <t>BRIAND</t>
  </si>
  <si>
    <t>C27078C0060525MS3FRA</t>
  </si>
  <si>
    <t>09/12/1989</t>
  </si>
  <si>
    <t>BOISSONNET</t>
  </si>
  <si>
    <t>Lorane</t>
  </si>
  <si>
    <t>B86859C0060525FS3FRA</t>
  </si>
  <si>
    <t>07/05/1960</t>
  </si>
  <si>
    <t>BLIN</t>
  </si>
  <si>
    <t>A28738C0060525MV5FRA</t>
  </si>
  <si>
    <t>14/03/1983</t>
  </si>
  <si>
    <t>BILLOT</t>
  </si>
  <si>
    <t>A64231C0060525MV1FRA</t>
  </si>
  <si>
    <t>29/05/2001</t>
  </si>
  <si>
    <t>BERNERON</t>
  </si>
  <si>
    <t>C04633C0060525FS1FRA</t>
  </si>
  <si>
    <t>04/07/1985</t>
  </si>
  <si>
    <t>BASSERIE</t>
  </si>
  <si>
    <t>A28739C0060525FS4FRA</t>
  </si>
  <si>
    <t>02/04/2003</t>
  </si>
  <si>
    <t>BAGLAND</t>
  </si>
  <si>
    <t>C14442C0060525MS1FRA</t>
  </si>
  <si>
    <t>14/09/1986</t>
  </si>
  <si>
    <t>SAVOYEN</t>
  </si>
  <si>
    <t>A51486C0060768MS4FRA</t>
  </si>
  <si>
    <t>09/01/1995</t>
  </si>
  <si>
    <t>ROSE</t>
  </si>
  <si>
    <t>A33688C0060768FS2FRA</t>
  </si>
  <si>
    <t>24/11/2008</t>
  </si>
  <si>
    <t>A94712C0060768FMIFRA</t>
  </si>
  <si>
    <t>26/04/1988</t>
  </si>
  <si>
    <t>Milene</t>
  </si>
  <si>
    <t>B43339C0060768FS4FRA</t>
  </si>
  <si>
    <t>26/05/2002</t>
  </si>
  <si>
    <t>PORCHER</t>
  </si>
  <si>
    <t>A67002C0060768FS1FRA</t>
  </si>
  <si>
    <t>GALLAND</t>
  </si>
  <si>
    <t xml:space="preserve">Valerie </t>
  </si>
  <si>
    <t>B26508C0060768FV2FRA</t>
  </si>
  <si>
    <t>01/11/2005</t>
  </si>
  <si>
    <t>TITOUAN</t>
  </si>
  <si>
    <t>B18837C0060768MJUFRA</t>
  </si>
  <si>
    <t>GERALD</t>
  </si>
  <si>
    <t>A29125C0060768MV3FRA</t>
  </si>
  <si>
    <t>22/10/1974</t>
  </si>
  <si>
    <t>FONTENOY</t>
  </si>
  <si>
    <t>Sandra</t>
  </si>
  <si>
    <t>C06571L0060768FV2FRA</t>
  </si>
  <si>
    <t>Paco</t>
  </si>
  <si>
    <t>C06708C0060768MBEFRA</t>
  </si>
  <si>
    <t>02/08/1980</t>
  </si>
  <si>
    <t>B83646L0060768MV1FRA</t>
  </si>
  <si>
    <t>N° Equipe</t>
  </si>
  <si>
    <t>Tps NAT</t>
  </si>
  <si>
    <t>TPS CAP</t>
  </si>
  <si>
    <t>ENGAGEMENTS CLASS TRI</t>
  </si>
  <si>
    <t>TARIF INDIV.</t>
  </si>
  <si>
    <t>PRIX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</si>
</sst>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C]General"/>
    <numFmt numFmtId="165" formatCode="[$-F800]dddd\,\ mmmm\ dd\,\ yyyy"/>
    <numFmt numFmtId="167" formatCode="h:mm;@"/>
    <numFmt numFmtId="168" formatCode="#,##0.00\ &quot;€&quot;"/>
  </numFmts>
  <fonts count="1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1"/>
    </font>
    <font>
      <sz val="11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Arial"/>
      <family val="2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</font>
    <font>
      <b/>
      <sz val="10"/>
      <name val="Arial"/>
      <family val="2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4">
    <xf numFmtId="0" fontId="0" fillId="0" borderId="0"/>
    <xf numFmtId="164" fontId="2" fillId="0" borderId="0"/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/>
  </cellStyleXfs>
  <cellXfs count="70">
    <xf numFmtId="0" fontId="0" fillId="0" borderId="0" xfId="0"/>
    <xf numFmtId="0" fontId="0" fillId="0" borderId="1" xfId="0" applyBorder="1"/>
    <xf numFmtId="0" fontId="0" fillId="3" borderId="1" xfId="0" applyFill="1" applyBorder="1"/>
    <xf numFmtId="164" fontId="4" fillId="0" borderId="0" xfId="1" applyFont="1" applyAlignment="1">
      <alignment horizontal="left"/>
    </xf>
    <xf numFmtId="164" fontId="6" fillId="0" borderId="0" xfId="2" applyNumberFormat="1" applyFill="1" applyBorder="1" applyAlignment="1" applyProtection="1">
      <alignment horizontal="center"/>
    </xf>
    <xf numFmtId="164" fontId="8" fillId="2" borderId="2" xfId="1" applyFont="1" applyFill="1" applyBorder="1" applyAlignment="1">
      <alignment horizontal="center" vertical="center"/>
    </xf>
    <xf numFmtId="164" fontId="8" fillId="2" borderId="3" xfId="1" applyFont="1" applyFill="1" applyBorder="1" applyAlignment="1">
      <alignment horizontal="center" vertical="center"/>
    </xf>
    <xf numFmtId="164" fontId="8" fillId="2" borderId="4" xfId="1" applyFont="1" applyFill="1" applyBorder="1" applyAlignment="1">
      <alignment horizontal="center" vertical="center"/>
    </xf>
    <xf numFmtId="164" fontId="8" fillId="2" borderId="4" xfId="1" applyFont="1" applyFill="1" applyBorder="1" applyAlignment="1">
      <alignment horizontal="center" vertical="center" wrapText="1"/>
    </xf>
    <xf numFmtId="164" fontId="8" fillId="2" borderId="5" xfId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10" fillId="0" borderId="0" xfId="0" applyFont="1"/>
    <xf numFmtId="0" fontId="0" fillId="3" borderId="1" xfId="0" applyFill="1" applyBorder="1" applyAlignment="1">
      <alignment vertical="center" wrapText="1"/>
    </xf>
    <xf numFmtId="0" fontId="0" fillId="0" borderId="1" xfId="0" applyBorder="1" applyAlignment="1">
      <alignment vertical="top"/>
    </xf>
    <xf numFmtId="14" fontId="0" fillId="0" borderId="1" xfId="0" applyNumberFormat="1" applyBorder="1" applyAlignment="1">
      <alignment vertical="top"/>
    </xf>
    <xf numFmtId="0" fontId="6" fillId="0" borderId="1" xfId="2" applyBorder="1" applyAlignment="1">
      <alignment vertical="top"/>
    </xf>
    <xf numFmtId="0" fontId="0" fillId="2" borderId="1" xfId="0" applyFill="1" applyBorder="1" applyAlignment="1">
      <alignment vertical="top"/>
    </xf>
    <xf numFmtId="0" fontId="0" fillId="0" borderId="0" xfId="0" applyAlignment="1">
      <alignment wrapText="1"/>
    </xf>
    <xf numFmtId="0" fontId="0" fillId="0" borderId="22" xfId="0" applyBorder="1" applyAlignment="1">
      <alignment vertical="top"/>
    </xf>
    <xf numFmtId="0" fontId="1" fillId="0" borderId="1" xfId="0" applyFont="1" applyBorder="1"/>
    <xf numFmtId="164" fontId="8" fillId="2" borderId="1" xfId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6" borderId="1" xfId="0" applyFill="1" applyBorder="1"/>
    <xf numFmtId="0" fontId="10" fillId="6" borderId="0" xfId="0" applyFont="1" applyFill="1"/>
    <xf numFmtId="0" fontId="0" fillId="0" borderId="1" xfId="0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/>
    </xf>
    <xf numFmtId="0" fontId="1" fillId="6" borderId="7" xfId="0" applyFont="1" applyFill="1" applyBorder="1" applyAlignment="1">
      <alignment horizontal="center"/>
    </xf>
    <xf numFmtId="0" fontId="1" fillId="6" borderId="8" xfId="0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0" fillId="5" borderId="9" xfId="0" applyFill="1" applyBorder="1" applyAlignment="1">
      <alignment horizontal="center"/>
    </xf>
    <xf numFmtId="0" fontId="0" fillId="5" borderId="10" xfId="0" applyFill="1" applyBorder="1" applyAlignment="1">
      <alignment horizontal="center"/>
    </xf>
    <xf numFmtId="0" fontId="0" fillId="5" borderId="11" xfId="0" applyFill="1" applyBorder="1" applyAlignment="1">
      <alignment horizontal="center"/>
    </xf>
    <xf numFmtId="164" fontId="6" fillId="3" borderId="16" xfId="2" applyNumberFormat="1" applyFill="1" applyBorder="1" applyAlignment="1" applyProtection="1">
      <alignment horizontal="center"/>
    </xf>
    <xf numFmtId="164" fontId="6" fillId="3" borderId="21" xfId="2" applyNumberFormat="1" applyFill="1" applyBorder="1" applyAlignment="1" applyProtection="1">
      <alignment horizontal="center"/>
    </xf>
    <xf numFmtId="164" fontId="6" fillId="3" borderId="17" xfId="2" applyNumberFormat="1" applyFill="1" applyBorder="1" applyAlignment="1" applyProtection="1">
      <alignment horizontal="center"/>
    </xf>
    <xf numFmtId="0" fontId="5" fillId="6" borderId="9" xfId="0" applyFont="1" applyFill="1" applyBorder="1" applyAlignment="1">
      <alignment horizontal="center" wrapText="1"/>
    </xf>
    <xf numFmtId="0" fontId="5" fillId="6" borderId="10" xfId="0" applyFont="1" applyFill="1" applyBorder="1" applyAlignment="1">
      <alignment horizontal="center" wrapText="1"/>
    </xf>
    <xf numFmtId="0" fontId="5" fillId="6" borderId="11" xfId="0" applyFont="1" applyFill="1" applyBorder="1" applyAlignment="1">
      <alignment horizontal="center" wrapText="1"/>
    </xf>
    <xf numFmtId="164" fontId="7" fillId="4" borderId="12" xfId="1" applyFont="1" applyFill="1" applyBorder="1" applyAlignment="1">
      <alignment horizontal="left"/>
    </xf>
    <xf numFmtId="164" fontId="7" fillId="4" borderId="18" xfId="1" applyFont="1" applyFill="1" applyBorder="1" applyAlignment="1">
      <alignment horizontal="left"/>
    </xf>
    <xf numFmtId="164" fontId="7" fillId="4" borderId="14" xfId="1" applyFont="1" applyFill="1" applyBorder="1" applyAlignment="1">
      <alignment horizontal="left"/>
    </xf>
    <xf numFmtId="164" fontId="7" fillId="4" borderId="6" xfId="1" applyFont="1" applyFill="1" applyBorder="1" applyAlignment="1">
      <alignment horizontal="left"/>
    </xf>
    <xf numFmtId="164" fontId="8" fillId="4" borderId="14" xfId="1" applyFont="1" applyFill="1" applyBorder="1" applyAlignment="1">
      <alignment horizontal="left"/>
    </xf>
    <xf numFmtId="164" fontId="8" fillId="4" borderId="6" xfId="1" applyFont="1" applyFill="1" applyBorder="1" applyAlignment="1">
      <alignment horizontal="left"/>
    </xf>
    <xf numFmtId="164" fontId="4" fillId="5" borderId="12" xfId="1" applyFont="1" applyFill="1" applyBorder="1" applyAlignment="1">
      <alignment horizontal="center"/>
    </xf>
    <xf numFmtId="164" fontId="4" fillId="5" borderId="20" xfId="1" applyFont="1" applyFill="1" applyBorder="1" applyAlignment="1">
      <alignment horizontal="center"/>
    </xf>
    <xf numFmtId="164" fontId="4" fillId="5" borderId="13" xfId="1" applyFont="1" applyFill="1" applyBorder="1" applyAlignment="1">
      <alignment horizontal="center"/>
    </xf>
    <xf numFmtId="165" fontId="4" fillId="3" borderId="14" xfId="1" applyNumberFormat="1" applyFont="1" applyFill="1" applyBorder="1" applyAlignment="1">
      <alignment horizontal="center"/>
    </xf>
    <xf numFmtId="165" fontId="4" fillId="3" borderId="1" xfId="1" applyNumberFormat="1" applyFont="1" applyFill="1" applyBorder="1" applyAlignment="1">
      <alignment horizontal="center"/>
    </xf>
    <xf numFmtId="165" fontId="4" fillId="3" borderId="15" xfId="1" applyNumberFormat="1" applyFont="1" applyFill="1" applyBorder="1" applyAlignment="1">
      <alignment horizontal="center"/>
    </xf>
    <xf numFmtId="164" fontId="4" fillId="3" borderId="14" xfId="1" applyFont="1" applyFill="1" applyBorder="1" applyAlignment="1">
      <alignment horizontal="center"/>
    </xf>
    <xf numFmtId="164" fontId="4" fillId="3" borderId="1" xfId="1" applyFont="1" applyFill="1" applyBorder="1" applyAlignment="1">
      <alignment horizontal="center"/>
    </xf>
    <xf numFmtId="164" fontId="4" fillId="3" borderId="15" xfId="1" applyFont="1" applyFill="1" applyBorder="1" applyAlignment="1">
      <alignment horizontal="center"/>
    </xf>
    <xf numFmtId="164" fontId="3" fillId="3" borderId="14" xfId="1" applyFont="1" applyFill="1" applyBorder="1" applyAlignment="1">
      <alignment horizontal="center"/>
    </xf>
    <xf numFmtId="164" fontId="3" fillId="3" borderId="1" xfId="1" applyFont="1" applyFill="1" applyBorder="1" applyAlignment="1">
      <alignment horizontal="center"/>
    </xf>
    <xf numFmtId="164" fontId="3" fillId="3" borderId="15" xfId="1" applyFont="1" applyFill="1" applyBorder="1" applyAlignment="1">
      <alignment horizontal="center"/>
    </xf>
    <xf numFmtId="164" fontId="7" fillId="4" borderId="16" xfId="1" applyFont="1" applyFill="1" applyBorder="1" applyAlignment="1">
      <alignment horizontal="left"/>
    </xf>
    <xf numFmtId="164" fontId="7" fillId="4" borderId="19" xfId="1" applyFont="1" applyFill="1" applyBorder="1" applyAlignment="1">
      <alignment horizontal="left"/>
    </xf>
    <xf numFmtId="167" fontId="0" fillId="6" borderId="1" xfId="0" applyNumberFormat="1" applyFill="1" applyBorder="1"/>
    <xf numFmtId="167" fontId="0" fillId="0" borderId="1" xfId="0" applyNumberFormat="1" applyBorder="1"/>
    <xf numFmtId="164" fontId="8" fillId="2" borderId="6" xfId="1" applyFont="1" applyFill="1" applyBorder="1" applyAlignment="1">
      <alignment horizontal="center" vertical="center" wrapText="1"/>
    </xf>
    <xf numFmtId="167" fontId="0" fillId="6" borderId="6" xfId="0" applyNumberFormat="1" applyFill="1" applyBorder="1"/>
    <xf numFmtId="167" fontId="0" fillId="0" borderId="6" xfId="0" applyNumberFormat="1" applyBorder="1"/>
    <xf numFmtId="167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8" fontId="0" fillId="0" borderId="1" xfId="0" applyNumberFormat="1" applyBorder="1"/>
    <xf numFmtId="168" fontId="0" fillId="6" borderId="1" xfId="0" applyNumberFormat="1" applyFill="1" applyBorder="1"/>
    <xf numFmtId="167" fontId="0" fillId="0" borderId="23" xfId="0" applyNumberFormat="1" applyFill="1" applyBorder="1"/>
    <xf numFmtId="167" fontId="0" fillId="0" borderId="23" xfId="0" applyNumberFormat="1" applyBorder="1"/>
  </cellXfs>
  <cellStyles count="4">
    <cellStyle name="Excel Built-in Normal" xfId="1" xr:uid="{00000000-0005-0000-0000-000000000000}"/>
    <cellStyle name="Hyperlink" xfId="3" xr:uid="{00000000-0005-0000-0000-000001000000}"/>
    <cellStyle name="Lien hypertexte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85725</xdr:colOff>
      <xdr:row>7</xdr:row>
      <xdr:rowOff>190500</xdr:rowOff>
    </xdr:from>
    <xdr:to>
      <xdr:col>9</xdr:col>
      <xdr:colOff>1333500</xdr:colOff>
      <xdr:row>10</xdr:row>
      <xdr:rowOff>66943</xdr:rowOff>
    </xdr:to>
    <xdr:sp macro="" textlink="">
      <xdr:nvSpPr>
        <xdr:cNvPr id="2" name="Légende encadrée 2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1188405" y="1643799"/>
          <a:ext cx="1247775" cy="504897"/>
        </a:xfrm>
        <a:prstGeom prst="borderCallout2">
          <a:avLst>
            <a:gd name="adj1" fmla="val 18750"/>
            <a:gd name="adj2" fmla="val -641"/>
            <a:gd name="adj3" fmla="val 18750"/>
            <a:gd name="adj4" fmla="val -16667"/>
            <a:gd name="adj5" fmla="val 68903"/>
            <a:gd name="adj6" fmla="val -177836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fr-F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fr-FR" sz="1200" b="1"/>
            <a:t>2 - Sélectionnez</a:t>
          </a:r>
          <a:r>
            <a:rPr lang="fr-FR" sz="1200" b="1" baseline="0"/>
            <a:t> </a:t>
          </a:r>
          <a:r>
            <a:rPr lang="fr-FR" sz="1200" b="1"/>
            <a:t>votre club</a:t>
          </a:r>
        </a:p>
      </xdr:txBody>
    </xdr:sp>
    <xdr:clientData/>
  </xdr:twoCellAnchor>
  <xdr:twoCellAnchor>
    <xdr:from>
      <xdr:col>1</xdr:col>
      <xdr:colOff>1085588</xdr:colOff>
      <xdr:row>5</xdr:row>
      <xdr:rowOff>144021</xdr:rowOff>
    </xdr:from>
    <xdr:to>
      <xdr:col>2</xdr:col>
      <xdr:colOff>1361650</xdr:colOff>
      <xdr:row>10</xdr:row>
      <xdr:rowOff>52370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962804" y="1204536"/>
          <a:ext cx="1729361" cy="929587"/>
        </a:xfrm>
        <a:prstGeom prst="wedgeRectCallout">
          <a:avLst>
            <a:gd name="adj1" fmla="val -70639"/>
            <a:gd name="adj2" fmla="val 66023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fr-F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fr-FR" sz="1200" b="1"/>
            <a:t>3 - Dérouler le "+" à gauche de la catégorie souhaité et sélectionner vos triathlètes</a:t>
          </a:r>
        </a:p>
      </xdr:txBody>
    </xdr:sp>
    <xdr:clientData/>
  </xdr:twoCellAnchor>
  <xdr:twoCellAnchor editAs="oneCell">
    <xdr:from>
      <xdr:col>0</xdr:col>
      <xdr:colOff>201202</xdr:colOff>
      <xdr:row>2</xdr:row>
      <xdr:rowOff>153545</xdr:rowOff>
    </xdr:from>
    <xdr:to>
      <xdr:col>0</xdr:col>
      <xdr:colOff>820327</xdr:colOff>
      <xdr:row>5</xdr:row>
      <xdr:rowOff>188077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1202" y="611792"/>
          <a:ext cx="619125" cy="636800"/>
        </a:xfrm>
        <a:prstGeom prst="rect">
          <a:avLst/>
        </a:prstGeom>
      </xdr:spPr>
    </xdr:pic>
    <xdr:clientData/>
  </xdr:twoCellAnchor>
  <xdr:twoCellAnchor editAs="oneCell">
    <xdr:from>
      <xdr:col>1</xdr:col>
      <xdr:colOff>59268</xdr:colOff>
      <xdr:row>2</xdr:row>
      <xdr:rowOff>78557</xdr:rowOff>
    </xdr:from>
    <xdr:to>
      <xdr:col>1</xdr:col>
      <xdr:colOff>922616</xdr:colOff>
      <xdr:row>5</xdr:row>
      <xdr:rowOff>161853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6484" y="536804"/>
          <a:ext cx="863348" cy="685564"/>
        </a:xfrm>
        <a:prstGeom prst="rect">
          <a:avLst/>
        </a:prstGeom>
      </xdr:spPr>
    </xdr:pic>
    <xdr:clientData/>
  </xdr:twoCellAnchor>
  <xdr:twoCellAnchor>
    <xdr:from>
      <xdr:col>9</xdr:col>
      <xdr:colOff>333375</xdr:colOff>
      <xdr:row>2</xdr:row>
      <xdr:rowOff>47625</xdr:rowOff>
    </xdr:from>
    <xdr:to>
      <xdr:col>9</xdr:col>
      <xdr:colOff>1276350</xdr:colOff>
      <xdr:row>4</xdr:row>
      <xdr:rowOff>133618</xdr:rowOff>
    </xdr:to>
    <xdr:sp macro="" textlink="">
      <xdr:nvSpPr>
        <xdr:cNvPr id="7" name="Légende encadrée 2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8334375" y="495300"/>
          <a:ext cx="942975" cy="476518"/>
        </a:xfrm>
        <a:prstGeom prst="borderCallout2">
          <a:avLst>
            <a:gd name="adj1" fmla="val 18750"/>
            <a:gd name="adj2" fmla="val -641"/>
            <a:gd name="adj3" fmla="val 18750"/>
            <a:gd name="adj4" fmla="val -16667"/>
            <a:gd name="adj5" fmla="val 26548"/>
            <a:gd name="adj6" fmla="val -5771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fr-F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fr-FR" sz="1100" b="1"/>
            <a:t>1 - Sélectionnez</a:t>
          </a:r>
          <a:r>
            <a:rPr lang="fr-FR" sz="1100" b="1" baseline="0"/>
            <a:t> </a:t>
          </a:r>
          <a:r>
            <a:rPr lang="fr-FR" sz="1100" b="1"/>
            <a:t>l'épreuve</a:t>
          </a:r>
        </a:p>
      </xdr:txBody>
    </xdr:sp>
    <xdr:clientData/>
  </xdr:twoCellAnchor>
  <xdr:twoCellAnchor>
    <xdr:from>
      <xdr:col>9</xdr:col>
      <xdr:colOff>1867654</xdr:colOff>
      <xdr:row>4</xdr:row>
      <xdr:rowOff>104742</xdr:rowOff>
    </xdr:from>
    <xdr:to>
      <xdr:col>11</xdr:col>
      <xdr:colOff>483779</xdr:colOff>
      <xdr:row>9</xdr:row>
      <xdr:rowOff>130927</xdr:rowOff>
    </xdr:to>
    <xdr:sp macro="" textlink="">
      <xdr:nvSpPr>
        <xdr:cNvPr id="4" name="Légende encadrée 2 3">
          <a:extLst>
            <a:ext uri="{FF2B5EF4-FFF2-40B4-BE49-F238E27FC236}">
              <a16:creationId xmlns:a16="http://schemas.microsoft.com/office/drawing/2014/main" id="{2618177D-0DE9-A94F-8076-2581EF187A3A}"/>
            </a:ext>
          </a:extLst>
        </xdr:cNvPr>
        <xdr:cNvSpPr/>
      </xdr:nvSpPr>
      <xdr:spPr>
        <a:xfrm>
          <a:off x="12970334" y="968866"/>
          <a:ext cx="1247775" cy="1034329"/>
        </a:xfrm>
        <a:prstGeom prst="borderCallout2">
          <a:avLst>
            <a:gd name="adj1" fmla="val 23813"/>
            <a:gd name="adj2" fmla="val 99042"/>
            <a:gd name="adj3" fmla="val 23813"/>
            <a:gd name="adj4" fmla="val 117642"/>
            <a:gd name="adj5" fmla="val 107211"/>
            <a:gd name="adj6" fmla="val 117014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fr-F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fr-FR" sz="1200" b="1"/>
            <a:t>5 - A compléter uniquement pour l'épreuve</a:t>
          </a:r>
          <a:r>
            <a:rPr lang="fr-FR" sz="1200" b="1" baseline="0"/>
            <a:t> du CLASS TRI, format mm:ss</a:t>
          </a:r>
          <a:endParaRPr lang="fr-FR" sz="1200" b="1"/>
        </a:p>
      </xdr:txBody>
    </xdr:sp>
    <xdr:clientData/>
  </xdr:twoCellAnchor>
  <xdr:twoCellAnchor>
    <xdr:from>
      <xdr:col>0</xdr:col>
      <xdr:colOff>301134</xdr:colOff>
      <xdr:row>7</xdr:row>
      <xdr:rowOff>13092</xdr:rowOff>
    </xdr:from>
    <xdr:to>
      <xdr:col>1</xdr:col>
      <xdr:colOff>471341</xdr:colOff>
      <xdr:row>10</xdr:row>
      <xdr:rowOff>170206</xdr:rowOff>
    </xdr:to>
    <xdr:sp macro="" textlink="">
      <xdr:nvSpPr>
        <xdr:cNvPr id="8" name="Légende encadrée 2 7">
          <a:extLst>
            <a:ext uri="{FF2B5EF4-FFF2-40B4-BE49-F238E27FC236}">
              <a16:creationId xmlns:a16="http://schemas.microsoft.com/office/drawing/2014/main" id="{90717D87-D61F-5F45-8125-A347F6311BA7}"/>
            </a:ext>
          </a:extLst>
        </xdr:cNvPr>
        <xdr:cNvSpPr/>
      </xdr:nvSpPr>
      <xdr:spPr>
        <a:xfrm>
          <a:off x="301134" y="1466391"/>
          <a:ext cx="1047423" cy="785568"/>
        </a:xfrm>
        <a:prstGeom prst="borderCallout2">
          <a:avLst>
            <a:gd name="adj1" fmla="val 18750"/>
            <a:gd name="adj2" fmla="val -641"/>
            <a:gd name="adj3" fmla="val 18750"/>
            <a:gd name="adj4" fmla="val -16667"/>
            <a:gd name="adj5" fmla="val 132436"/>
            <a:gd name="adj6" fmla="val -16756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fr-F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fr-FR" sz="1200" b="1"/>
            <a:t>4 - A compléter uniquement pour les B&amp;R</a:t>
          </a:r>
        </a:p>
      </xdr:txBody>
    </xdr:sp>
    <xdr:clientData/>
  </xdr:twoCellAnchor>
  <xdr:twoCellAnchor>
    <xdr:from>
      <xdr:col>12</xdr:col>
      <xdr:colOff>187064</xdr:colOff>
      <xdr:row>7</xdr:row>
      <xdr:rowOff>0</xdr:rowOff>
    </xdr:from>
    <xdr:to>
      <xdr:col>13</xdr:col>
      <xdr:colOff>623086</xdr:colOff>
      <xdr:row>9</xdr:row>
      <xdr:rowOff>113121</xdr:rowOff>
    </xdr:to>
    <xdr:sp macro="" textlink="">
      <xdr:nvSpPr>
        <xdr:cNvPr id="9" name="Légende encadrée 2 8">
          <a:extLst>
            <a:ext uri="{FF2B5EF4-FFF2-40B4-BE49-F238E27FC236}">
              <a16:creationId xmlns:a16="http://schemas.microsoft.com/office/drawing/2014/main" id="{06023D67-C5BB-EF4D-A160-1C51415E789C}"/>
            </a:ext>
          </a:extLst>
        </xdr:cNvPr>
        <xdr:cNvSpPr/>
      </xdr:nvSpPr>
      <xdr:spPr>
        <a:xfrm>
          <a:off x="14733146" y="1453299"/>
          <a:ext cx="1247775" cy="532090"/>
        </a:xfrm>
        <a:prstGeom prst="borderCallout2">
          <a:avLst>
            <a:gd name="adj1" fmla="val 23813"/>
            <a:gd name="adj2" fmla="val 99042"/>
            <a:gd name="adj3" fmla="val 23813"/>
            <a:gd name="adj4" fmla="val 117642"/>
            <a:gd name="adj5" fmla="val 146581"/>
            <a:gd name="adj6" fmla="val 100225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>
          <a:defPPr>
            <a:defRPr lang="fr-FR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fr-FR" sz="1200" b="1"/>
            <a:t>6 - A compléter tarif</a:t>
          </a:r>
          <a:r>
            <a:rPr lang="fr-FR" sz="1200" b="1" baseline="0"/>
            <a:t> indiv </a:t>
          </a:r>
          <a:endParaRPr lang="fr-FR" sz="1200" b="1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mailto:o.asfastriathlon@gmail.com" TargetMode="External"/><Relationship Id="rId2" Type="http://schemas.openxmlformats.org/officeDocument/2006/relationships/hyperlink" Target="mailto:teamtrisud18@gmail.com" TargetMode="External"/><Relationship Id="rId1" Type="http://schemas.openxmlformats.org/officeDocument/2006/relationships/hyperlink" Target="mailto:o.asfastriathlon@gmail.com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mailto:president@triathlon.saint-avertin-sports.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euil1">
    <tabColor rgb="FF92D050"/>
    <pageSetUpPr fitToPage="1"/>
  </sheetPr>
  <dimension ref="A1:N232"/>
  <sheetViews>
    <sheetView tabSelected="1" zoomScale="97" zoomScaleNormal="97" workbookViewId="0">
      <selection activeCell="J239" sqref="J239"/>
    </sheetView>
  </sheetViews>
  <sheetFormatPr baseColWidth="10" defaultColWidth="10.6640625" defaultRowHeight="15" outlineLevelRow="1"/>
  <cols>
    <col min="1" max="1" width="11.5" customWidth="1"/>
    <col min="2" max="2" width="19" customWidth="1"/>
    <col min="3" max="3" width="23.5" bestFit="1" customWidth="1"/>
    <col min="4" max="4" width="19.33203125" customWidth="1"/>
    <col min="5" max="5" width="11.6640625" bestFit="1" customWidth="1"/>
    <col min="9" max="9" width="28.5" bestFit="1" customWidth="1"/>
    <col min="10" max="10" width="34.5" bestFit="1" customWidth="1"/>
    <col min="11" max="11" width="8.83203125" hidden="1" customWidth="1"/>
  </cols>
  <sheetData>
    <row r="1" spans="1:14" ht="16" thickBot="1"/>
    <row r="2" spans="1:14" ht="20" thickBot="1">
      <c r="B2" s="36" t="s">
        <v>5738</v>
      </c>
      <c r="C2" s="37"/>
      <c r="D2" s="37"/>
      <c r="E2" s="37"/>
      <c r="F2" s="37"/>
      <c r="G2" s="37"/>
      <c r="H2" s="37"/>
      <c r="I2" s="37"/>
      <c r="J2" s="38"/>
    </row>
    <row r="3" spans="1:14" ht="16" thickBot="1"/>
    <row r="4" spans="1:14">
      <c r="D4" s="39" t="s">
        <v>10</v>
      </c>
      <c r="E4" s="40"/>
      <c r="F4" s="45"/>
      <c r="G4" s="46"/>
      <c r="H4" s="46"/>
      <c r="I4" s="47"/>
    </row>
    <row r="5" spans="1:14">
      <c r="D5" s="41" t="s">
        <v>11</v>
      </c>
      <c r="E5" s="42"/>
      <c r="F5" s="48" t="str">
        <f>IF(F4&lt;&gt;"",VLOOKUP(F4,Paramètres!$E$2:$I$11,2,FALSE),"")</f>
        <v/>
      </c>
      <c r="G5" s="49"/>
      <c r="H5" s="49"/>
      <c r="I5" s="50"/>
    </row>
    <row r="6" spans="1:14">
      <c r="D6" s="41" t="s">
        <v>12</v>
      </c>
      <c r="E6" s="42"/>
      <c r="F6" s="51" t="str">
        <f>IF(F4&lt;&gt;"",VLOOKUP(F4,Paramètres!$E$2:$I$11,3,FALSE),"")</f>
        <v/>
      </c>
      <c r="G6" s="52"/>
      <c r="H6" s="52"/>
      <c r="I6" s="53"/>
    </row>
    <row r="7" spans="1:14">
      <c r="D7" s="43" t="s">
        <v>13</v>
      </c>
      <c r="E7" s="44"/>
      <c r="F7" s="54" t="str">
        <f>IF(F4&lt;&gt;"",VLOOKUP(F4,Paramètres!$E$2:$I$11,4,FALSE),"")</f>
        <v/>
      </c>
      <c r="G7" s="55"/>
      <c r="H7" s="55"/>
      <c r="I7" s="56"/>
    </row>
    <row r="8" spans="1:14" ht="16" thickBot="1">
      <c r="D8" s="57" t="s">
        <v>14</v>
      </c>
      <c r="E8" s="58"/>
      <c r="F8" s="33" t="str">
        <f>IF(F4&lt;&gt;"",VLOOKUP(F4,Paramètres!$E$2:$I$11,5,FALSE),"")</f>
        <v/>
      </c>
      <c r="G8" s="34"/>
      <c r="H8" s="34"/>
      <c r="I8" s="35"/>
    </row>
    <row r="9" spans="1:14" ht="16" thickBot="1">
      <c r="B9" s="3"/>
      <c r="C9" s="3"/>
      <c r="D9" s="4"/>
      <c r="E9" s="4"/>
      <c r="F9" s="4"/>
    </row>
    <row r="10" spans="1:14" ht="16" thickBot="1">
      <c r="D10" s="28" t="s">
        <v>15</v>
      </c>
      <c r="E10" s="29"/>
      <c r="F10" s="30"/>
      <c r="G10" s="31"/>
      <c r="H10" s="32"/>
    </row>
    <row r="11" spans="1:14">
      <c r="L11" s="24" t="s">
        <v>6285</v>
      </c>
      <c r="M11" s="24"/>
    </row>
    <row r="12" spans="1:14" ht="32">
      <c r="A12" s="21" t="s">
        <v>6282</v>
      </c>
      <c r="B12" s="5" t="s">
        <v>1</v>
      </c>
      <c r="C12" s="6" t="s">
        <v>2</v>
      </c>
      <c r="D12" s="7" t="s">
        <v>3</v>
      </c>
      <c r="E12" s="7" t="s">
        <v>4</v>
      </c>
      <c r="F12" s="7" t="s">
        <v>5</v>
      </c>
      <c r="G12" s="8" t="s">
        <v>6</v>
      </c>
      <c r="H12" s="8" t="s">
        <v>7</v>
      </c>
      <c r="I12" s="9" t="s">
        <v>8</v>
      </c>
      <c r="J12" s="5" t="s">
        <v>9</v>
      </c>
      <c r="L12" s="20" t="s">
        <v>6283</v>
      </c>
      <c r="M12" s="61" t="s">
        <v>6284</v>
      </c>
      <c r="N12" s="20" t="s">
        <v>6286</v>
      </c>
    </row>
    <row r="13" spans="1:14">
      <c r="A13" s="22"/>
      <c r="B13" s="25" t="s">
        <v>43</v>
      </c>
      <c r="C13" s="26"/>
      <c r="D13" s="26"/>
      <c r="E13" s="26"/>
      <c r="F13" s="26"/>
      <c r="G13" s="26"/>
      <c r="H13" s="26"/>
      <c r="I13" s="26"/>
      <c r="J13" s="27"/>
      <c r="K13" s="23" t="str">
        <f>F10&amp;" "&amp;B13</f>
        <v xml:space="preserve"> Mini-Poussin</v>
      </c>
      <c r="L13" s="59"/>
      <c r="M13" s="62"/>
      <c r="N13" s="67"/>
    </row>
    <row r="14" spans="1:14" ht="16.5" hidden="1" customHeight="1" outlineLevel="1">
      <c r="A14" s="1"/>
      <c r="B14" s="1"/>
      <c r="C14" s="2" t="str">
        <f>IF(ISNA(VLOOKUP(B14,'Licenciés 2023'!$A:$L,3,FALSE)),"",VLOOKUP(B14,'Licenciés 2023'!$A:$L,3,FALSE))</f>
        <v/>
      </c>
      <c r="D14" s="2" t="str">
        <f>IF(ISNA(VLOOKUP(B14,'Licenciés 2023'!$A:$L,4,FALSE)),"",VLOOKUP(B14,'Licenciés 2023'!$A:$L,4,FALSE))</f>
        <v/>
      </c>
      <c r="E14" s="2" t="str">
        <f>IF(ISNA(VLOOKUP(B14,'Licenciés 2023'!$A:$L,5,FALSE)),"",VLOOKUP(B14,'Licenciés 2023'!$A:$L,5,FALSE))</f>
        <v/>
      </c>
      <c r="F14" s="2" t="str">
        <f>IF(ISNA(VLOOKUP(B14,'Licenciés 2023'!$A:$L,7,FALSE)),"",VLOOKUP(B14,'Licenciés 2023'!$A:$L,7,FALSE))</f>
        <v/>
      </c>
      <c r="G14" s="2" t="str">
        <f>IF(ISNA(VLOOKUP(B14,'Licenciés 2023'!$A:$L,6,FALSE)),"",VLOOKUP(B14,'Licenciés 2023'!$A:$L,6,FALSE))</f>
        <v/>
      </c>
      <c r="H14" s="2" t="str">
        <f>IF(B14="","",YEAR(G14))</f>
        <v/>
      </c>
      <c r="I14" s="12" t="str">
        <f>IF(ISNA(VLOOKUP(B14,'Licenciés 2023'!$A:$L,9,FALSE)),"",VLOOKUP(B14,'Licenciés 2023'!$A:$L,9,FALSE))</f>
        <v/>
      </c>
      <c r="J14" s="2" t="str">
        <f>IF(ISNA(VLOOKUP(B14,'Licenciés 2023'!$A:$L,8,FALSE)),"",VLOOKUP(B14,'Licenciés 2023'!$A:$L,8,FALSE))</f>
        <v/>
      </c>
      <c r="K14" s="11"/>
      <c r="L14" s="68"/>
      <c r="M14" s="68"/>
      <c r="N14" s="66"/>
    </row>
    <row r="15" spans="1:14" ht="16" hidden="1" outlineLevel="1">
      <c r="A15" s="1"/>
      <c r="B15" s="1"/>
      <c r="C15" s="2" t="str">
        <f>IF(ISNA(VLOOKUP(B15,'Licenciés 2023'!$A:$L,3,FALSE)),"",VLOOKUP(B15,'Licenciés 2023'!$A:$L,3,FALSE))</f>
        <v/>
      </c>
      <c r="D15" s="2" t="str">
        <f>IF(ISNA(VLOOKUP(B15,'Licenciés 2023'!$A:$L,4,FALSE)),"",VLOOKUP(B15,'Licenciés 2023'!$A:$L,4,FALSE))</f>
        <v/>
      </c>
      <c r="E15" s="2" t="str">
        <f>IF(ISNA(VLOOKUP(B15,'Licenciés 2023'!$A:$L,5,FALSE)),"",VLOOKUP(B15,'Licenciés 2023'!$A:$L,5,FALSE))</f>
        <v/>
      </c>
      <c r="F15" s="2" t="str">
        <f>IF(ISNA(VLOOKUP(B15,'Licenciés 2023'!$A:$L,7,FALSE)),"",VLOOKUP(B15,'Licenciés 2023'!$A:$L,7,FALSE))</f>
        <v/>
      </c>
      <c r="G15" s="2" t="str">
        <f>IF(ISNA(VLOOKUP(B15,'Licenciés 2023'!$A:$L,6,FALSE)),"",VLOOKUP(B15,'Licenciés 2023'!$A:$L,6,FALSE))</f>
        <v/>
      </c>
      <c r="H15" s="2" t="str">
        <f t="shared" ref="H15:H23" si="0">IF(B15="","",YEAR(G15))</f>
        <v/>
      </c>
      <c r="I15" s="12" t="str">
        <f>IF(ISNA(VLOOKUP(B15,'Licenciés 2023'!$A:$L,9,FALSE)),"",VLOOKUP(B15,'Licenciés 2023'!$A:$L,9,FALSE))</f>
        <v/>
      </c>
      <c r="J15" s="2" t="str">
        <f>IF(ISNA(VLOOKUP(B15,'Licenciés 2023'!$A:$L,8,FALSE)),"",VLOOKUP(B15,'Licenciés 2023'!$A:$L,8,FALSE))</f>
        <v/>
      </c>
      <c r="K15" s="11"/>
      <c r="L15" s="68"/>
      <c r="M15" s="68"/>
      <c r="N15" s="66"/>
    </row>
    <row r="16" spans="1:14" ht="16" hidden="1" outlineLevel="1">
      <c r="A16" s="1"/>
      <c r="B16" s="1"/>
      <c r="C16" s="2" t="str">
        <f>IF(ISNA(VLOOKUP(B16,'Licenciés 2023'!$A:$L,3,FALSE)),"",VLOOKUP(B16,'Licenciés 2023'!$A:$L,3,FALSE))</f>
        <v/>
      </c>
      <c r="D16" s="2" t="str">
        <f>IF(ISNA(VLOOKUP(B16,'Licenciés 2023'!$A:$L,4,FALSE)),"",VLOOKUP(B16,'Licenciés 2023'!$A:$L,4,FALSE))</f>
        <v/>
      </c>
      <c r="E16" s="2" t="str">
        <f>IF(ISNA(VLOOKUP(B16,'Licenciés 2023'!$A:$L,5,FALSE)),"",VLOOKUP(B16,'Licenciés 2023'!$A:$L,5,FALSE))</f>
        <v/>
      </c>
      <c r="F16" s="2" t="str">
        <f>IF(ISNA(VLOOKUP(B16,'Licenciés 2023'!$A:$L,7,FALSE)),"",VLOOKUP(B16,'Licenciés 2023'!$A:$L,7,FALSE))</f>
        <v/>
      </c>
      <c r="G16" s="2" t="str">
        <f>IF(ISNA(VLOOKUP(B16,'Licenciés 2023'!$A:$L,6,FALSE)),"",VLOOKUP(B16,'Licenciés 2023'!$A:$L,6,FALSE))</f>
        <v/>
      </c>
      <c r="H16" s="2" t="str">
        <f t="shared" si="0"/>
        <v/>
      </c>
      <c r="I16" s="12" t="str">
        <f>IF(ISNA(VLOOKUP(B16,'Licenciés 2023'!$A:$L,9,FALSE)),"",VLOOKUP(B16,'Licenciés 2023'!$A:$L,9,FALSE))</f>
        <v/>
      </c>
      <c r="J16" s="2" t="str">
        <f>IF(ISNA(VLOOKUP(B16,'Licenciés 2023'!$A:$L,8,FALSE)),"",VLOOKUP(B16,'Licenciés 2023'!$A:$L,8,FALSE))</f>
        <v/>
      </c>
      <c r="K16" s="11"/>
      <c r="L16" s="68"/>
      <c r="M16" s="68"/>
      <c r="N16" s="66"/>
    </row>
    <row r="17" spans="1:14" ht="16" hidden="1" outlineLevel="1">
      <c r="A17" s="1"/>
      <c r="B17" s="1"/>
      <c r="C17" s="2" t="str">
        <f>IF(ISNA(VLOOKUP(B17,'Licenciés 2023'!$A:$L,3,FALSE)),"",VLOOKUP(B17,'Licenciés 2023'!$A:$L,3,FALSE))</f>
        <v/>
      </c>
      <c r="D17" s="2" t="str">
        <f>IF(ISNA(VLOOKUP(B17,'Licenciés 2023'!$A:$L,4,FALSE)),"",VLOOKUP(B17,'Licenciés 2023'!$A:$L,4,FALSE))</f>
        <v/>
      </c>
      <c r="E17" s="2" t="str">
        <f>IF(ISNA(VLOOKUP(B17,'Licenciés 2023'!$A:$L,5,FALSE)),"",VLOOKUP(B17,'Licenciés 2023'!$A:$L,5,FALSE))</f>
        <v/>
      </c>
      <c r="F17" s="2" t="str">
        <f>IF(ISNA(VLOOKUP(B17,'Licenciés 2023'!$A:$L,7,FALSE)),"",VLOOKUP(B17,'Licenciés 2023'!$A:$L,7,FALSE))</f>
        <v/>
      </c>
      <c r="G17" s="2" t="str">
        <f>IF(ISNA(VLOOKUP(B17,'Licenciés 2023'!$A:$L,6,FALSE)),"",VLOOKUP(B17,'Licenciés 2023'!$A:$L,6,FALSE))</f>
        <v/>
      </c>
      <c r="H17" s="2" t="str">
        <f t="shared" si="0"/>
        <v/>
      </c>
      <c r="I17" s="12" t="str">
        <f>IF(ISNA(VLOOKUP(B17,'Licenciés 2023'!$A:$L,9,FALSE)),"",VLOOKUP(B17,'Licenciés 2023'!$A:$L,9,FALSE))</f>
        <v/>
      </c>
      <c r="J17" s="2" t="str">
        <f>IF(ISNA(VLOOKUP(B17,'Licenciés 2023'!$A:$L,8,FALSE)),"",VLOOKUP(B17,'Licenciés 2023'!$A:$L,8,FALSE))</f>
        <v/>
      </c>
      <c r="K17" s="11"/>
      <c r="L17" s="68"/>
      <c r="M17" s="68"/>
      <c r="N17" s="66"/>
    </row>
    <row r="18" spans="1:14" ht="16" hidden="1" outlineLevel="1">
      <c r="A18" s="1"/>
      <c r="B18" s="1"/>
      <c r="C18" s="2" t="str">
        <f>IF(ISNA(VLOOKUP(B18,'Licenciés 2023'!$A:$L,3,FALSE)),"",VLOOKUP(B18,'Licenciés 2023'!$A:$L,3,FALSE))</f>
        <v/>
      </c>
      <c r="D18" s="2" t="str">
        <f>IF(ISNA(VLOOKUP(B18,'Licenciés 2023'!$A:$L,4,FALSE)),"",VLOOKUP(B18,'Licenciés 2023'!$A:$L,4,FALSE))</f>
        <v/>
      </c>
      <c r="E18" s="2" t="str">
        <f>IF(ISNA(VLOOKUP(B18,'Licenciés 2023'!$A:$L,5,FALSE)),"",VLOOKUP(B18,'Licenciés 2023'!$A:$L,5,FALSE))</f>
        <v/>
      </c>
      <c r="F18" s="2" t="str">
        <f>IF(ISNA(VLOOKUP(B18,'Licenciés 2023'!$A:$L,7,FALSE)),"",VLOOKUP(B18,'Licenciés 2023'!$A:$L,7,FALSE))</f>
        <v/>
      </c>
      <c r="G18" s="2" t="str">
        <f>IF(ISNA(VLOOKUP(B18,'Licenciés 2023'!$A:$L,6,FALSE)),"",VLOOKUP(B18,'Licenciés 2023'!$A:$L,6,FALSE))</f>
        <v/>
      </c>
      <c r="H18" s="2" t="str">
        <f t="shared" si="0"/>
        <v/>
      </c>
      <c r="I18" s="12" t="str">
        <f>IF(ISNA(VLOOKUP(B18,'Licenciés 2023'!$A:$L,9,FALSE)),"",VLOOKUP(B18,'Licenciés 2023'!$A:$L,9,FALSE))</f>
        <v/>
      </c>
      <c r="J18" s="2" t="str">
        <f>IF(ISNA(VLOOKUP(B18,'Licenciés 2023'!$A:$L,8,FALSE)),"",VLOOKUP(B18,'Licenciés 2023'!$A:$L,8,FALSE))</f>
        <v/>
      </c>
      <c r="K18" s="11"/>
      <c r="L18" s="68"/>
      <c r="M18" s="68"/>
      <c r="N18" s="66"/>
    </row>
    <row r="19" spans="1:14" ht="16" hidden="1" outlineLevel="1">
      <c r="A19" s="1"/>
      <c r="B19" s="1"/>
      <c r="C19" s="2" t="str">
        <f>IF(ISNA(VLOOKUP(B19,'Licenciés 2023'!$A:$L,3,FALSE)),"",VLOOKUP(B19,'Licenciés 2023'!$A:$L,3,FALSE))</f>
        <v/>
      </c>
      <c r="D19" s="2" t="str">
        <f>IF(ISNA(VLOOKUP(B19,'Licenciés 2023'!$A:$L,4,FALSE)),"",VLOOKUP(B19,'Licenciés 2023'!$A:$L,4,FALSE))</f>
        <v/>
      </c>
      <c r="E19" s="2" t="str">
        <f>IF(ISNA(VLOOKUP(B19,'Licenciés 2023'!$A:$L,5,FALSE)),"",VLOOKUP(B19,'Licenciés 2023'!$A:$L,5,FALSE))</f>
        <v/>
      </c>
      <c r="F19" s="2" t="str">
        <f>IF(ISNA(VLOOKUP(B19,'Licenciés 2023'!$A:$L,7,FALSE)),"",VLOOKUP(B19,'Licenciés 2023'!$A:$L,7,FALSE))</f>
        <v/>
      </c>
      <c r="G19" s="2" t="str">
        <f>IF(ISNA(VLOOKUP(B19,'Licenciés 2023'!$A:$L,6,FALSE)),"",VLOOKUP(B19,'Licenciés 2023'!$A:$L,6,FALSE))</f>
        <v/>
      </c>
      <c r="H19" s="2" t="str">
        <f t="shared" si="0"/>
        <v/>
      </c>
      <c r="I19" s="12" t="str">
        <f>IF(ISNA(VLOOKUP(B19,'Licenciés 2023'!$A:$L,9,FALSE)),"",VLOOKUP(B19,'Licenciés 2023'!$A:$L,9,FALSE))</f>
        <v/>
      </c>
      <c r="J19" s="2" t="str">
        <f>IF(ISNA(VLOOKUP(B19,'Licenciés 2023'!$A:$L,8,FALSE)),"",VLOOKUP(B19,'Licenciés 2023'!$A:$L,8,FALSE))</f>
        <v/>
      </c>
      <c r="K19" s="11"/>
      <c r="L19" s="68"/>
      <c r="M19" s="68"/>
      <c r="N19" s="66"/>
    </row>
    <row r="20" spans="1:14" ht="16" hidden="1" outlineLevel="1">
      <c r="A20" s="1"/>
      <c r="B20" s="1"/>
      <c r="C20" s="2" t="str">
        <f>IF(ISNA(VLOOKUP(B20,'Licenciés 2023'!$A:$L,3,FALSE)),"",VLOOKUP(B20,'Licenciés 2023'!$A:$L,3,FALSE))</f>
        <v/>
      </c>
      <c r="D20" s="2" t="str">
        <f>IF(ISNA(VLOOKUP(B20,'Licenciés 2023'!$A:$L,4,FALSE)),"",VLOOKUP(B20,'Licenciés 2023'!$A:$L,4,FALSE))</f>
        <v/>
      </c>
      <c r="E20" s="2" t="str">
        <f>IF(ISNA(VLOOKUP(B20,'Licenciés 2023'!$A:$L,5,FALSE)),"",VLOOKUP(B20,'Licenciés 2023'!$A:$L,5,FALSE))</f>
        <v/>
      </c>
      <c r="F20" s="2" t="str">
        <f>IF(ISNA(VLOOKUP(B20,'Licenciés 2023'!$A:$L,7,FALSE)),"",VLOOKUP(B20,'Licenciés 2023'!$A:$L,7,FALSE))</f>
        <v/>
      </c>
      <c r="G20" s="2" t="str">
        <f>IF(ISNA(VLOOKUP(B20,'Licenciés 2023'!$A:$L,6,FALSE)),"",VLOOKUP(B20,'Licenciés 2023'!$A:$L,6,FALSE))</f>
        <v/>
      </c>
      <c r="H20" s="2" t="str">
        <f t="shared" si="0"/>
        <v/>
      </c>
      <c r="I20" s="12" t="str">
        <f>IF(ISNA(VLOOKUP(B20,'Licenciés 2023'!$A:$L,9,FALSE)),"",VLOOKUP(B20,'Licenciés 2023'!$A:$L,9,FALSE))</f>
        <v/>
      </c>
      <c r="J20" s="2" t="str">
        <f>IF(ISNA(VLOOKUP(B20,'Licenciés 2023'!$A:$L,8,FALSE)),"",VLOOKUP(B20,'Licenciés 2023'!$A:$L,8,FALSE))</f>
        <v/>
      </c>
      <c r="K20" s="11"/>
      <c r="L20" s="68"/>
      <c r="M20" s="68"/>
      <c r="N20" s="66"/>
    </row>
    <row r="21" spans="1:14" ht="16" hidden="1" outlineLevel="1">
      <c r="A21" s="1"/>
      <c r="B21" s="1"/>
      <c r="C21" s="2" t="str">
        <f>IF(ISNA(VLOOKUP(B21,'Licenciés 2023'!$A:$L,3,FALSE)),"",VLOOKUP(B21,'Licenciés 2023'!$A:$L,3,FALSE))</f>
        <v/>
      </c>
      <c r="D21" s="2" t="str">
        <f>IF(ISNA(VLOOKUP(B21,'Licenciés 2023'!$A:$L,4,FALSE)),"",VLOOKUP(B21,'Licenciés 2023'!$A:$L,4,FALSE))</f>
        <v/>
      </c>
      <c r="E21" s="2" t="str">
        <f>IF(ISNA(VLOOKUP(B21,'Licenciés 2023'!$A:$L,5,FALSE)),"",VLOOKUP(B21,'Licenciés 2023'!$A:$L,5,FALSE))</f>
        <v/>
      </c>
      <c r="F21" s="2" t="str">
        <f>IF(ISNA(VLOOKUP(B21,'Licenciés 2023'!$A:$L,7,FALSE)),"",VLOOKUP(B21,'Licenciés 2023'!$A:$L,7,FALSE))</f>
        <v/>
      </c>
      <c r="G21" s="2" t="str">
        <f>IF(ISNA(VLOOKUP(B21,'Licenciés 2023'!$A:$L,6,FALSE)),"",VLOOKUP(B21,'Licenciés 2023'!$A:$L,6,FALSE))</f>
        <v/>
      </c>
      <c r="H21" s="2" t="str">
        <f t="shared" si="0"/>
        <v/>
      </c>
      <c r="I21" s="12" t="str">
        <f>IF(ISNA(VLOOKUP(B21,'Licenciés 2023'!$A:$L,9,FALSE)),"",VLOOKUP(B21,'Licenciés 2023'!$A:$L,9,FALSE))</f>
        <v/>
      </c>
      <c r="J21" s="2" t="str">
        <f>IF(ISNA(VLOOKUP(B21,'Licenciés 2023'!$A:$L,8,FALSE)),"",VLOOKUP(B21,'Licenciés 2023'!$A:$L,8,FALSE))</f>
        <v/>
      </c>
      <c r="K21" s="11"/>
      <c r="L21" s="68"/>
      <c r="M21" s="68"/>
      <c r="N21" s="66"/>
    </row>
    <row r="22" spans="1:14" ht="16" hidden="1" outlineLevel="1">
      <c r="A22" s="1"/>
      <c r="B22" s="1"/>
      <c r="C22" s="2" t="str">
        <f>IF(ISNA(VLOOKUP(B22,'Licenciés 2023'!$A:$L,3,FALSE)),"",VLOOKUP(B22,'Licenciés 2023'!$A:$L,3,FALSE))</f>
        <v/>
      </c>
      <c r="D22" s="2" t="str">
        <f>IF(ISNA(VLOOKUP(B22,'Licenciés 2023'!$A:$L,4,FALSE)),"",VLOOKUP(B22,'Licenciés 2023'!$A:$L,4,FALSE))</f>
        <v/>
      </c>
      <c r="E22" s="2" t="str">
        <f>IF(ISNA(VLOOKUP(B22,'Licenciés 2023'!$A:$L,5,FALSE)),"",VLOOKUP(B22,'Licenciés 2023'!$A:$L,5,FALSE))</f>
        <v/>
      </c>
      <c r="F22" s="2" t="str">
        <f>IF(ISNA(VLOOKUP(B22,'Licenciés 2023'!$A:$L,7,FALSE)),"",VLOOKUP(B22,'Licenciés 2023'!$A:$L,7,FALSE))</f>
        <v/>
      </c>
      <c r="G22" s="2" t="str">
        <f>IF(ISNA(VLOOKUP(B22,'Licenciés 2023'!$A:$L,6,FALSE)),"",VLOOKUP(B22,'Licenciés 2023'!$A:$L,6,FALSE))</f>
        <v/>
      </c>
      <c r="H22" s="2" t="str">
        <f t="shared" si="0"/>
        <v/>
      </c>
      <c r="I22" s="12" t="str">
        <f>IF(ISNA(VLOOKUP(B22,'Licenciés 2023'!$A:$L,9,FALSE)),"",VLOOKUP(B22,'Licenciés 2023'!$A:$L,9,FALSE))</f>
        <v/>
      </c>
      <c r="J22" s="2" t="str">
        <f>IF(ISNA(VLOOKUP(B22,'Licenciés 2023'!$A:$L,8,FALSE)),"",VLOOKUP(B22,'Licenciés 2023'!$A:$L,8,FALSE))</f>
        <v/>
      </c>
      <c r="K22" s="11"/>
      <c r="L22" s="68"/>
      <c r="M22" s="68"/>
      <c r="N22" s="66"/>
    </row>
    <row r="23" spans="1:14" ht="16" hidden="1" outlineLevel="1">
      <c r="A23" s="1"/>
      <c r="B23" s="1"/>
      <c r="C23" s="2" t="str">
        <f>IF(ISNA(VLOOKUP(B23,'Licenciés 2023'!$A:$L,3,FALSE)),"",VLOOKUP(B23,'Licenciés 2023'!$A:$L,3,FALSE))</f>
        <v/>
      </c>
      <c r="D23" s="2" t="str">
        <f>IF(ISNA(VLOOKUP(B23,'Licenciés 2023'!$A:$L,4,FALSE)),"",VLOOKUP(B23,'Licenciés 2023'!$A:$L,4,FALSE))</f>
        <v/>
      </c>
      <c r="E23" s="2" t="str">
        <f>IF(ISNA(VLOOKUP(B23,'Licenciés 2023'!$A:$L,5,FALSE)),"",VLOOKUP(B23,'Licenciés 2023'!$A:$L,5,FALSE))</f>
        <v/>
      </c>
      <c r="F23" s="2" t="str">
        <f>IF(ISNA(VLOOKUP(B23,'Licenciés 2023'!$A:$L,7,FALSE)),"",VLOOKUP(B23,'Licenciés 2023'!$A:$L,7,FALSE))</f>
        <v/>
      </c>
      <c r="G23" s="2" t="str">
        <f>IF(ISNA(VLOOKUP(B23,'Licenciés 2023'!$A:$L,6,FALSE)),"",VLOOKUP(B23,'Licenciés 2023'!$A:$L,6,FALSE))</f>
        <v/>
      </c>
      <c r="H23" s="2" t="str">
        <f t="shared" si="0"/>
        <v/>
      </c>
      <c r="I23" s="12" t="str">
        <f>IF(ISNA(VLOOKUP(B23,'Licenciés 2023'!$A:$L,9,FALSE)),"",VLOOKUP(B23,'Licenciés 2023'!$A:$L,9,FALSE))</f>
        <v/>
      </c>
      <c r="J23" s="2" t="str">
        <f>IF(ISNA(VLOOKUP(B23,'Licenciés 2023'!$A:$L,8,FALSE)),"",VLOOKUP(B23,'Licenciés 2023'!$A:$L,8,FALSE))</f>
        <v/>
      </c>
      <c r="K23" s="11"/>
      <c r="L23" s="68"/>
      <c r="M23" s="68"/>
      <c r="N23" s="66"/>
    </row>
    <row r="24" spans="1:14" collapsed="1">
      <c r="A24" s="22"/>
      <c r="B24" s="25" t="s">
        <v>35</v>
      </c>
      <c r="C24" s="26"/>
      <c r="D24" s="26"/>
      <c r="E24" s="26"/>
      <c r="F24" s="26"/>
      <c r="G24" s="26"/>
      <c r="H24" s="26"/>
      <c r="I24" s="26"/>
      <c r="J24" s="27"/>
      <c r="K24" s="23" t="str">
        <f>F10&amp;" "&amp;B24</f>
        <v xml:space="preserve"> Poussin</v>
      </c>
      <c r="L24" s="59"/>
      <c r="M24" s="62"/>
      <c r="N24" s="67"/>
    </row>
    <row r="25" spans="1:14" ht="16" hidden="1" outlineLevel="1">
      <c r="A25" s="1"/>
      <c r="B25" s="1"/>
      <c r="C25" s="2" t="str">
        <f>IF(ISNA(VLOOKUP(B25,'Licenciés 2023'!$A:$L,3,FALSE)),"",VLOOKUP(B25,'Licenciés 2023'!$A:$L,3,FALSE))</f>
        <v/>
      </c>
      <c r="D25" s="2" t="str">
        <f>IF(ISNA(VLOOKUP(B25,'Licenciés 2023'!$A:$L,4,FALSE)),"",VLOOKUP(B25,'Licenciés 2023'!$A:$L,4,FALSE))</f>
        <v/>
      </c>
      <c r="E25" s="2" t="str">
        <f>IF(ISNA(VLOOKUP(B25,'Licenciés 2023'!$A:$L,5,FALSE)),"",VLOOKUP(B25,'Licenciés 2023'!$A:$L,5,FALSE))</f>
        <v/>
      </c>
      <c r="F25" s="2" t="str">
        <f>IF(ISNA(VLOOKUP(B25,'Licenciés 2023'!$A:$L,7,FALSE)),"",VLOOKUP(B25,'Licenciés 2023'!$A:$L,7,FALSE))</f>
        <v/>
      </c>
      <c r="G25" s="2" t="str">
        <f>IF(ISNA(VLOOKUP(B25,'Licenciés 2023'!$A:$L,6,FALSE)),"",VLOOKUP(B25,'Licenciés 2023'!$A:$L,6,FALSE))</f>
        <v/>
      </c>
      <c r="H25" s="2" t="str">
        <f>IF(B25="","",YEAR(G25))</f>
        <v/>
      </c>
      <c r="I25" s="12" t="str">
        <f>IF(ISNA(VLOOKUP(B25,'Licenciés 2023'!$A:$L,9,FALSE)),"",VLOOKUP(B25,'Licenciés 2023'!$A:$L,9,FALSE))</f>
        <v/>
      </c>
      <c r="J25" s="2" t="str">
        <f>IF(ISNA(VLOOKUP(B25,'Licenciés 2023'!$A:$L,8,FALSE)),"",VLOOKUP(B25,'Licenciés 2023'!$A:$L,8,FALSE))</f>
        <v/>
      </c>
      <c r="K25" s="11"/>
      <c r="L25" s="68"/>
      <c r="M25" s="68"/>
      <c r="N25" s="66"/>
    </row>
    <row r="26" spans="1:14" ht="16" hidden="1" outlineLevel="1">
      <c r="A26" s="1"/>
      <c r="B26" s="1"/>
      <c r="C26" s="2" t="str">
        <f>IF(ISNA(VLOOKUP(B26,'Licenciés 2023'!$A:$L,3,FALSE)),"",VLOOKUP(B26,'Licenciés 2023'!$A:$L,3,FALSE))</f>
        <v/>
      </c>
      <c r="D26" s="2" t="str">
        <f>IF(ISNA(VLOOKUP(B26,'Licenciés 2023'!$A:$L,4,FALSE)),"",VLOOKUP(B26,'Licenciés 2023'!$A:$L,4,FALSE))</f>
        <v/>
      </c>
      <c r="E26" s="2" t="str">
        <f>IF(ISNA(VLOOKUP(B26,'Licenciés 2023'!$A:$L,5,FALSE)),"",VLOOKUP(B26,'Licenciés 2023'!$A:$L,5,FALSE))</f>
        <v/>
      </c>
      <c r="F26" s="2" t="str">
        <f>IF(ISNA(VLOOKUP(B26,'Licenciés 2023'!$A:$L,7,FALSE)),"",VLOOKUP(B26,'Licenciés 2023'!$A:$L,7,FALSE))</f>
        <v/>
      </c>
      <c r="G26" s="2" t="str">
        <f>IF(ISNA(VLOOKUP(B26,'Licenciés 2023'!$A:$L,6,FALSE)),"",VLOOKUP(B26,'Licenciés 2023'!$A:$L,6,FALSE))</f>
        <v/>
      </c>
      <c r="H26" s="2" t="str">
        <f t="shared" ref="H26:H49" si="1">IF(B26="","",YEAR(G26))</f>
        <v/>
      </c>
      <c r="I26" s="12" t="str">
        <f>IF(ISNA(VLOOKUP(B26,'Licenciés 2023'!$A:$L,9,FALSE)),"",VLOOKUP(B26,'Licenciés 2023'!$A:$L,9,FALSE))</f>
        <v/>
      </c>
      <c r="J26" s="2" t="str">
        <f>IF(ISNA(VLOOKUP(B26,'Licenciés 2023'!$A:$L,8,FALSE)),"",VLOOKUP(B26,'Licenciés 2023'!$A:$L,8,FALSE))</f>
        <v/>
      </c>
      <c r="K26" s="11"/>
      <c r="L26" s="68"/>
      <c r="M26" s="68"/>
      <c r="N26" s="66"/>
    </row>
    <row r="27" spans="1:14" ht="16" hidden="1" outlineLevel="1">
      <c r="A27" s="1"/>
      <c r="B27" s="1"/>
      <c r="C27" s="2" t="str">
        <f>IF(ISNA(VLOOKUP(B27,'Licenciés 2023'!$A:$L,3,FALSE)),"",VLOOKUP(B27,'Licenciés 2023'!$A:$L,3,FALSE))</f>
        <v/>
      </c>
      <c r="D27" s="2" t="str">
        <f>IF(ISNA(VLOOKUP(B27,'Licenciés 2023'!$A:$L,4,FALSE)),"",VLOOKUP(B27,'Licenciés 2023'!$A:$L,4,FALSE))</f>
        <v/>
      </c>
      <c r="E27" s="2" t="str">
        <f>IF(ISNA(VLOOKUP(B27,'Licenciés 2023'!$A:$L,5,FALSE)),"",VLOOKUP(B27,'Licenciés 2023'!$A:$L,5,FALSE))</f>
        <v/>
      </c>
      <c r="F27" s="2" t="str">
        <f>IF(ISNA(VLOOKUP(B27,'Licenciés 2023'!$A:$L,7,FALSE)),"",VLOOKUP(B27,'Licenciés 2023'!$A:$L,7,FALSE))</f>
        <v/>
      </c>
      <c r="G27" s="2" t="str">
        <f>IF(ISNA(VLOOKUP(B27,'Licenciés 2023'!$A:$L,6,FALSE)),"",VLOOKUP(B27,'Licenciés 2023'!$A:$L,6,FALSE))</f>
        <v/>
      </c>
      <c r="H27" s="2" t="str">
        <f t="shared" si="1"/>
        <v/>
      </c>
      <c r="I27" s="12" t="str">
        <f>IF(ISNA(VLOOKUP(B27,'Licenciés 2023'!$A:$L,9,FALSE)),"",VLOOKUP(B27,'Licenciés 2023'!$A:$L,9,FALSE))</f>
        <v/>
      </c>
      <c r="J27" s="2" t="str">
        <f>IF(ISNA(VLOOKUP(B27,'Licenciés 2023'!$A:$L,8,FALSE)),"",VLOOKUP(B27,'Licenciés 2023'!$A:$L,8,FALSE))</f>
        <v/>
      </c>
      <c r="K27" s="11"/>
      <c r="L27" s="68"/>
      <c r="M27" s="68"/>
      <c r="N27" s="66"/>
    </row>
    <row r="28" spans="1:14" ht="16" hidden="1" outlineLevel="1">
      <c r="A28" s="1"/>
      <c r="B28" s="1"/>
      <c r="C28" s="2" t="str">
        <f>IF(ISNA(VLOOKUP(B28,'Licenciés 2023'!$A:$L,3,FALSE)),"",VLOOKUP(B28,'Licenciés 2023'!$A:$L,3,FALSE))</f>
        <v/>
      </c>
      <c r="D28" s="2" t="str">
        <f>IF(ISNA(VLOOKUP(B28,'Licenciés 2023'!$A:$L,4,FALSE)),"",VLOOKUP(B28,'Licenciés 2023'!$A:$L,4,FALSE))</f>
        <v/>
      </c>
      <c r="E28" s="2" t="str">
        <f>IF(ISNA(VLOOKUP(B28,'Licenciés 2023'!$A:$L,5,FALSE)),"",VLOOKUP(B28,'Licenciés 2023'!$A:$L,5,FALSE))</f>
        <v/>
      </c>
      <c r="F28" s="2" t="str">
        <f>IF(ISNA(VLOOKUP(B28,'Licenciés 2023'!$A:$L,7,FALSE)),"",VLOOKUP(B28,'Licenciés 2023'!$A:$L,7,FALSE))</f>
        <v/>
      </c>
      <c r="G28" s="2" t="str">
        <f>IF(ISNA(VLOOKUP(B28,'Licenciés 2023'!$A:$L,6,FALSE)),"",VLOOKUP(B28,'Licenciés 2023'!$A:$L,6,FALSE))</f>
        <v/>
      </c>
      <c r="H28" s="2" t="str">
        <f t="shared" si="1"/>
        <v/>
      </c>
      <c r="I28" s="12" t="str">
        <f>IF(ISNA(VLOOKUP(B28,'Licenciés 2023'!$A:$L,9,FALSE)),"",VLOOKUP(B28,'Licenciés 2023'!$A:$L,9,FALSE))</f>
        <v/>
      </c>
      <c r="J28" s="2" t="str">
        <f>IF(ISNA(VLOOKUP(B28,'Licenciés 2023'!$A:$L,8,FALSE)),"",VLOOKUP(B28,'Licenciés 2023'!$A:$L,8,FALSE))</f>
        <v/>
      </c>
      <c r="K28" s="11"/>
      <c r="L28" s="68"/>
      <c r="M28" s="68"/>
      <c r="N28" s="66"/>
    </row>
    <row r="29" spans="1:14" ht="16" hidden="1" outlineLevel="1">
      <c r="A29" s="1"/>
      <c r="B29" s="1"/>
      <c r="C29" s="2" t="str">
        <f>IF(ISNA(VLOOKUP(B29,'Licenciés 2023'!$A:$L,3,FALSE)),"",VLOOKUP(B29,'Licenciés 2023'!$A:$L,3,FALSE))</f>
        <v/>
      </c>
      <c r="D29" s="2" t="str">
        <f>IF(ISNA(VLOOKUP(B29,'Licenciés 2023'!$A:$L,4,FALSE)),"",VLOOKUP(B29,'Licenciés 2023'!$A:$L,4,FALSE))</f>
        <v/>
      </c>
      <c r="E29" s="2" t="str">
        <f>IF(ISNA(VLOOKUP(B29,'Licenciés 2023'!$A:$L,5,FALSE)),"",VLOOKUP(B29,'Licenciés 2023'!$A:$L,5,FALSE))</f>
        <v/>
      </c>
      <c r="F29" s="2" t="str">
        <f>IF(ISNA(VLOOKUP(B29,'Licenciés 2023'!$A:$L,7,FALSE)),"",VLOOKUP(B29,'Licenciés 2023'!$A:$L,7,FALSE))</f>
        <v/>
      </c>
      <c r="G29" s="2" t="str">
        <f>IF(ISNA(VLOOKUP(B29,'Licenciés 2023'!$A:$L,6,FALSE)),"",VLOOKUP(B29,'Licenciés 2023'!$A:$L,6,FALSE))</f>
        <v/>
      </c>
      <c r="H29" s="2" t="str">
        <f t="shared" si="1"/>
        <v/>
      </c>
      <c r="I29" s="12" t="str">
        <f>IF(ISNA(VLOOKUP(B29,'Licenciés 2023'!$A:$L,9,FALSE)),"",VLOOKUP(B29,'Licenciés 2023'!$A:$L,9,FALSE))</f>
        <v/>
      </c>
      <c r="J29" s="2" t="str">
        <f>IF(ISNA(VLOOKUP(B29,'Licenciés 2023'!$A:$L,8,FALSE)),"",VLOOKUP(B29,'Licenciés 2023'!$A:$L,8,FALSE))</f>
        <v/>
      </c>
      <c r="K29" s="11"/>
      <c r="L29" s="68"/>
      <c r="M29" s="68"/>
      <c r="N29" s="66"/>
    </row>
    <row r="30" spans="1:14" ht="16" hidden="1" outlineLevel="1">
      <c r="A30" s="1"/>
      <c r="B30" s="1"/>
      <c r="C30" s="2" t="str">
        <f>IF(ISNA(VLOOKUP(B30,'Licenciés 2023'!$A:$L,3,FALSE)),"",VLOOKUP(B30,'Licenciés 2023'!$A:$L,3,FALSE))</f>
        <v/>
      </c>
      <c r="D30" s="2" t="str">
        <f>IF(ISNA(VLOOKUP(B30,'Licenciés 2023'!$A:$L,4,FALSE)),"",VLOOKUP(B30,'Licenciés 2023'!$A:$L,4,FALSE))</f>
        <v/>
      </c>
      <c r="E30" s="2" t="str">
        <f>IF(ISNA(VLOOKUP(B30,'Licenciés 2023'!$A:$L,5,FALSE)),"",VLOOKUP(B30,'Licenciés 2023'!$A:$L,5,FALSE))</f>
        <v/>
      </c>
      <c r="F30" s="2" t="str">
        <f>IF(ISNA(VLOOKUP(B30,'Licenciés 2023'!$A:$L,7,FALSE)),"",VLOOKUP(B30,'Licenciés 2023'!$A:$L,7,FALSE))</f>
        <v/>
      </c>
      <c r="G30" s="2" t="str">
        <f>IF(ISNA(VLOOKUP(B30,'Licenciés 2023'!$A:$L,6,FALSE)),"",VLOOKUP(B30,'Licenciés 2023'!$A:$L,6,FALSE))</f>
        <v/>
      </c>
      <c r="H30" s="2" t="str">
        <f t="shared" si="1"/>
        <v/>
      </c>
      <c r="I30" s="12" t="str">
        <f>IF(ISNA(VLOOKUP(B30,'Licenciés 2023'!$A:$L,9,FALSE)),"",VLOOKUP(B30,'Licenciés 2023'!$A:$L,9,FALSE))</f>
        <v/>
      </c>
      <c r="J30" s="2" t="str">
        <f>IF(ISNA(VLOOKUP(B30,'Licenciés 2023'!$A:$L,8,FALSE)),"",VLOOKUP(B30,'Licenciés 2023'!$A:$L,8,FALSE))</f>
        <v/>
      </c>
      <c r="K30" s="11"/>
      <c r="L30" s="68"/>
      <c r="M30" s="68"/>
      <c r="N30" s="66"/>
    </row>
    <row r="31" spans="1:14" ht="16" hidden="1" outlineLevel="1">
      <c r="A31" s="1"/>
      <c r="B31" s="1"/>
      <c r="C31" s="2" t="str">
        <f>IF(ISNA(VLOOKUP(B31,'Licenciés 2023'!$A:$L,3,FALSE)),"",VLOOKUP(B31,'Licenciés 2023'!$A:$L,3,FALSE))</f>
        <v/>
      </c>
      <c r="D31" s="2" t="str">
        <f>IF(ISNA(VLOOKUP(B31,'Licenciés 2023'!$A:$L,4,FALSE)),"",VLOOKUP(B31,'Licenciés 2023'!$A:$L,4,FALSE))</f>
        <v/>
      </c>
      <c r="E31" s="2" t="str">
        <f>IF(ISNA(VLOOKUP(B31,'Licenciés 2023'!$A:$L,5,FALSE)),"",VLOOKUP(B31,'Licenciés 2023'!$A:$L,5,FALSE))</f>
        <v/>
      </c>
      <c r="F31" s="2" t="str">
        <f>IF(ISNA(VLOOKUP(B31,'Licenciés 2023'!$A:$L,7,FALSE)),"",VLOOKUP(B31,'Licenciés 2023'!$A:$L,7,FALSE))</f>
        <v/>
      </c>
      <c r="G31" s="2" t="str">
        <f>IF(ISNA(VLOOKUP(B31,'Licenciés 2023'!$A:$L,6,FALSE)),"",VLOOKUP(B31,'Licenciés 2023'!$A:$L,6,FALSE))</f>
        <v/>
      </c>
      <c r="H31" s="2" t="str">
        <f t="shared" si="1"/>
        <v/>
      </c>
      <c r="I31" s="12" t="str">
        <f>IF(ISNA(VLOOKUP(B31,'Licenciés 2023'!$A:$L,9,FALSE)),"",VLOOKUP(B31,'Licenciés 2023'!$A:$L,9,FALSE))</f>
        <v/>
      </c>
      <c r="J31" s="2" t="str">
        <f>IF(ISNA(VLOOKUP(B31,'Licenciés 2023'!$A:$L,8,FALSE)),"",VLOOKUP(B31,'Licenciés 2023'!$A:$L,8,FALSE))</f>
        <v/>
      </c>
      <c r="K31" s="11"/>
      <c r="L31" s="68"/>
      <c r="M31" s="68"/>
      <c r="N31" s="66"/>
    </row>
    <row r="32" spans="1:14" ht="16" hidden="1" outlineLevel="1">
      <c r="A32" s="1"/>
      <c r="B32" s="1"/>
      <c r="C32" s="2" t="str">
        <f>IF(ISNA(VLOOKUP(B32,'Licenciés 2023'!$A:$L,3,FALSE)),"",VLOOKUP(B32,'Licenciés 2023'!$A:$L,3,FALSE))</f>
        <v/>
      </c>
      <c r="D32" s="2" t="str">
        <f>IF(ISNA(VLOOKUP(B32,'Licenciés 2023'!$A:$L,4,FALSE)),"",VLOOKUP(B32,'Licenciés 2023'!$A:$L,4,FALSE))</f>
        <v/>
      </c>
      <c r="E32" s="2" t="str">
        <f>IF(ISNA(VLOOKUP(B32,'Licenciés 2023'!$A:$L,5,FALSE)),"",VLOOKUP(B32,'Licenciés 2023'!$A:$L,5,FALSE))</f>
        <v/>
      </c>
      <c r="F32" s="2" t="str">
        <f>IF(ISNA(VLOOKUP(B32,'Licenciés 2023'!$A:$L,7,FALSE)),"",VLOOKUP(B32,'Licenciés 2023'!$A:$L,7,FALSE))</f>
        <v/>
      </c>
      <c r="G32" s="2" t="str">
        <f>IF(ISNA(VLOOKUP(B32,'Licenciés 2023'!$A:$L,6,FALSE)),"",VLOOKUP(B32,'Licenciés 2023'!$A:$L,6,FALSE))</f>
        <v/>
      </c>
      <c r="H32" s="2" t="str">
        <f t="shared" si="1"/>
        <v/>
      </c>
      <c r="I32" s="12" t="str">
        <f>IF(ISNA(VLOOKUP(B32,'Licenciés 2023'!$A:$L,9,FALSE)),"",VLOOKUP(B32,'Licenciés 2023'!$A:$L,9,FALSE))</f>
        <v/>
      </c>
      <c r="J32" s="2" t="str">
        <f>IF(ISNA(VLOOKUP(B32,'Licenciés 2023'!$A:$L,8,FALSE)),"",VLOOKUP(B32,'Licenciés 2023'!$A:$L,8,FALSE))</f>
        <v/>
      </c>
      <c r="K32" s="11"/>
      <c r="L32" s="68"/>
      <c r="M32" s="68"/>
      <c r="N32" s="66"/>
    </row>
    <row r="33" spans="1:14" ht="16" hidden="1" outlineLevel="1">
      <c r="A33" s="1"/>
      <c r="B33" s="1"/>
      <c r="C33" s="2" t="str">
        <f>IF(ISNA(VLOOKUP(B33,'Licenciés 2023'!$A:$L,3,FALSE)),"",VLOOKUP(B33,'Licenciés 2023'!$A:$L,3,FALSE))</f>
        <v/>
      </c>
      <c r="D33" s="2" t="str">
        <f>IF(ISNA(VLOOKUP(B33,'Licenciés 2023'!$A:$L,4,FALSE)),"",VLOOKUP(B33,'Licenciés 2023'!$A:$L,4,FALSE))</f>
        <v/>
      </c>
      <c r="E33" s="2" t="str">
        <f>IF(ISNA(VLOOKUP(B33,'Licenciés 2023'!$A:$L,5,FALSE)),"",VLOOKUP(B33,'Licenciés 2023'!$A:$L,5,FALSE))</f>
        <v/>
      </c>
      <c r="F33" s="2" t="str">
        <f>IF(ISNA(VLOOKUP(B33,'Licenciés 2023'!$A:$L,7,FALSE)),"",VLOOKUP(B33,'Licenciés 2023'!$A:$L,7,FALSE))</f>
        <v/>
      </c>
      <c r="G33" s="2" t="str">
        <f>IF(ISNA(VLOOKUP(B33,'Licenciés 2023'!$A:$L,6,FALSE)),"",VLOOKUP(B33,'Licenciés 2023'!$A:$L,6,FALSE))</f>
        <v/>
      </c>
      <c r="H33" s="2" t="str">
        <f t="shared" si="1"/>
        <v/>
      </c>
      <c r="I33" s="12" t="str">
        <f>IF(ISNA(VLOOKUP(B33,'Licenciés 2023'!$A:$L,9,FALSE)),"",VLOOKUP(B33,'Licenciés 2023'!$A:$L,9,FALSE))</f>
        <v/>
      </c>
      <c r="J33" s="2" t="str">
        <f>IF(ISNA(VLOOKUP(B33,'Licenciés 2023'!$A:$L,8,FALSE)),"",VLOOKUP(B33,'Licenciés 2023'!$A:$L,8,FALSE))</f>
        <v/>
      </c>
      <c r="K33" s="11"/>
      <c r="L33" s="68"/>
      <c r="M33" s="68"/>
      <c r="N33" s="66"/>
    </row>
    <row r="34" spans="1:14" ht="16" hidden="1" outlineLevel="1">
      <c r="A34" s="1"/>
      <c r="B34" s="1"/>
      <c r="C34" s="2" t="str">
        <f>IF(ISNA(VLOOKUP(B34,'Licenciés 2023'!$A:$L,3,FALSE)),"",VLOOKUP(B34,'Licenciés 2023'!$A:$L,3,FALSE))</f>
        <v/>
      </c>
      <c r="D34" s="2" t="str">
        <f>IF(ISNA(VLOOKUP(B34,'Licenciés 2023'!$A:$L,4,FALSE)),"",VLOOKUP(B34,'Licenciés 2023'!$A:$L,4,FALSE))</f>
        <v/>
      </c>
      <c r="E34" s="2" t="str">
        <f>IF(ISNA(VLOOKUP(B34,'Licenciés 2023'!$A:$L,5,FALSE)),"",VLOOKUP(B34,'Licenciés 2023'!$A:$L,5,FALSE))</f>
        <v/>
      </c>
      <c r="F34" s="2" t="str">
        <f>IF(ISNA(VLOOKUP(B34,'Licenciés 2023'!$A:$L,7,FALSE)),"",VLOOKUP(B34,'Licenciés 2023'!$A:$L,7,FALSE))</f>
        <v/>
      </c>
      <c r="G34" s="2" t="str">
        <f>IF(ISNA(VLOOKUP(B34,'Licenciés 2023'!$A:$L,6,FALSE)),"",VLOOKUP(B34,'Licenciés 2023'!$A:$L,6,FALSE))</f>
        <v/>
      </c>
      <c r="H34" s="2" t="str">
        <f t="shared" si="1"/>
        <v/>
      </c>
      <c r="I34" s="12" t="str">
        <f>IF(ISNA(VLOOKUP(B34,'Licenciés 2023'!$A:$L,9,FALSE)),"",VLOOKUP(B34,'Licenciés 2023'!$A:$L,9,FALSE))</f>
        <v/>
      </c>
      <c r="J34" s="2" t="str">
        <f>IF(ISNA(VLOOKUP(B34,'Licenciés 2023'!$A:$L,8,FALSE)),"",VLOOKUP(B34,'Licenciés 2023'!$A:$L,8,FALSE))</f>
        <v/>
      </c>
      <c r="K34" s="11"/>
      <c r="L34" s="68"/>
      <c r="M34" s="68"/>
      <c r="N34" s="66"/>
    </row>
    <row r="35" spans="1:14" ht="16" hidden="1" outlineLevel="1">
      <c r="A35" s="1"/>
      <c r="B35" s="1"/>
      <c r="C35" s="2" t="str">
        <f>IF(ISNA(VLOOKUP(B35,'Licenciés 2023'!$A:$L,3,FALSE)),"",VLOOKUP(B35,'Licenciés 2023'!$A:$L,3,FALSE))</f>
        <v/>
      </c>
      <c r="D35" s="2" t="str">
        <f>IF(ISNA(VLOOKUP(B35,'Licenciés 2023'!$A:$L,4,FALSE)),"",VLOOKUP(B35,'Licenciés 2023'!$A:$L,4,FALSE))</f>
        <v/>
      </c>
      <c r="E35" s="2" t="str">
        <f>IF(ISNA(VLOOKUP(B35,'Licenciés 2023'!$A:$L,5,FALSE)),"",VLOOKUP(B35,'Licenciés 2023'!$A:$L,5,FALSE))</f>
        <v/>
      </c>
      <c r="F35" s="2" t="str">
        <f>IF(ISNA(VLOOKUP(B35,'Licenciés 2023'!$A:$L,7,FALSE)),"",VLOOKUP(B35,'Licenciés 2023'!$A:$L,7,FALSE))</f>
        <v/>
      </c>
      <c r="G35" s="2" t="str">
        <f>IF(ISNA(VLOOKUP(B35,'Licenciés 2023'!$A:$L,6,FALSE)),"",VLOOKUP(B35,'Licenciés 2023'!$A:$L,6,FALSE))</f>
        <v/>
      </c>
      <c r="H35" s="2" t="str">
        <f t="shared" si="1"/>
        <v/>
      </c>
      <c r="I35" s="12" t="str">
        <f>IF(ISNA(VLOOKUP(B35,'Licenciés 2023'!$A:$L,9,FALSE)),"",VLOOKUP(B35,'Licenciés 2023'!$A:$L,9,FALSE))</f>
        <v/>
      </c>
      <c r="J35" s="2" t="str">
        <f>IF(ISNA(VLOOKUP(B35,'Licenciés 2023'!$A:$L,8,FALSE)),"",VLOOKUP(B35,'Licenciés 2023'!$A:$L,8,FALSE))</f>
        <v/>
      </c>
      <c r="K35" s="11"/>
      <c r="L35" s="68"/>
      <c r="M35" s="68"/>
      <c r="N35" s="66"/>
    </row>
    <row r="36" spans="1:14" ht="16" hidden="1" outlineLevel="1">
      <c r="A36" s="1"/>
      <c r="B36" s="1"/>
      <c r="C36" s="2" t="str">
        <f>IF(ISNA(VLOOKUP(B36,'Licenciés 2023'!$A:$L,3,FALSE)),"",VLOOKUP(B36,'Licenciés 2023'!$A:$L,3,FALSE))</f>
        <v/>
      </c>
      <c r="D36" s="2" t="str">
        <f>IF(ISNA(VLOOKUP(B36,'Licenciés 2023'!$A:$L,4,FALSE)),"",VLOOKUP(B36,'Licenciés 2023'!$A:$L,4,FALSE))</f>
        <v/>
      </c>
      <c r="E36" s="2" t="str">
        <f>IF(ISNA(VLOOKUP(B36,'Licenciés 2023'!$A:$L,5,FALSE)),"",VLOOKUP(B36,'Licenciés 2023'!$A:$L,5,FALSE))</f>
        <v/>
      </c>
      <c r="F36" s="2" t="str">
        <f>IF(ISNA(VLOOKUP(B36,'Licenciés 2023'!$A:$L,7,FALSE)),"",VLOOKUP(B36,'Licenciés 2023'!$A:$L,7,FALSE))</f>
        <v/>
      </c>
      <c r="G36" s="2" t="str">
        <f>IF(ISNA(VLOOKUP(B36,'Licenciés 2023'!$A:$L,6,FALSE)),"",VLOOKUP(B36,'Licenciés 2023'!$A:$L,6,FALSE))</f>
        <v/>
      </c>
      <c r="H36" s="2" t="str">
        <f t="shared" si="1"/>
        <v/>
      </c>
      <c r="I36" s="12" t="str">
        <f>IF(ISNA(VLOOKUP(B36,'Licenciés 2023'!$A:$L,9,FALSE)),"",VLOOKUP(B36,'Licenciés 2023'!$A:$L,9,FALSE))</f>
        <v/>
      </c>
      <c r="J36" s="2" t="str">
        <f>IF(ISNA(VLOOKUP(B36,'Licenciés 2023'!$A:$L,8,FALSE)),"",VLOOKUP(B36,'Licenciés 2023'!$A:$L,8,FALSE))</f>
        <v/>
      </c>
      <c r="K36" s="11"/>
      <c r="L36" s="68"/>
      <c r="M36" s="68"/>
      <c r="N36" s="66"/>
    </row>
    <row r="37" spans="1:14" ht="16" hidden="1" outlineLevel="1">
      <c r="A37" s="1"/>
      <c r="B37" s="1"/>
      <c r="C37" s="2" t="str">
        <f>IF(ISNA(VLOOKUP(B37,'Licenciés 2023'!$A:$L,3,FALSE)),"",VLOOKUP(B37,'Licenciés 2023'!$A:$L,3,FALSE))</f>
        <v/>
      </c>
      <c r="D37" s="2" t="str">
        <f>IF(ISNA(VLOOKUP(B37,'Licenciés 2023'!$A:$L,4,FALSE)),"",VLOOKUP(B37,'Licenciés 2023'!$A:$L,4,FALSE))</f>
        <v/>
      </c>
      <c r="E37" s="2" t="str">
        <f>IF(ISNA(VLOOKUP(B37,'Licenciés 2023'!$A:$L,5,FALSE)),"",VLOOKUP(B37,'Licenciés 2023'!$A:$L,5,FALSE))</f>
        <v/>
      </c>
      <c r="F37" s="2" t="str">
        <f>IF(ISNA(VLOOKUP(B37,'Licenciés 2023'!$A:$L,7,FALSE)),"",VLOOKUP(B37,'Licenciés 2023'!$A:$L,7,FALSE))</f>
        <v/>
      </c>
      <c r="G37" s="2" t="str">
        <f>IF(ISNA(VLOOKUP(B37,'Licenciés 2023'!$A:$L,6,FALSE)),"",VLOOKUP(B37,'Licenciés 2023'!$A:$L,6,FALSE))</f>
        <v/>
      </c>
      <c r="H37" s="2" t="str">
        <f t="shared" si="1"/>
        <v/>
      </c>
      <c r="I37" s="12" t="str">
        <f>IF(ISNA(VLOOKUP(B37,'Licenciés 2023'!$A:$L,9,FALSE)),"",VLOOKUP(B37,'Licenciés 2023'!$A:$L,9,FALSE))</f>
        <v/>
      </c>
      <c r="J37" s="2" t="str">
        <f>IF(ISNA(VLOOKUP(B37,'Licenciés 2023'!$A:$L,8,FALSE)),"",VLOOKUP(B37,'Licenciés 2023'!$A:$L,8,FALSE))</f>
        <v/>
      </c>
      <c r="K37" s="11"/>
      <c r="L37" s="68"/>
      <c r="M37" s="68"/>
      <c r="N37" s="66"/>
    </row>
    <row r="38" spans="1:14" ht="16" hidden="1" outlineLevel="1">
      <c r="A38" s="1"/>
      <c r="B38" s="1"/>
      <c r="C38" s="2" t="str">
        <f>IF(ISNA(VLOOKUP(B38,'Licenciés 2023'!$A:$L,3,FALSE)),"",VLOOKUP(B38,'Licenciés 2023'!$A:$L,3,FALSE))</f>
        <v/>
      </c>
      <c r="D38" s="2" t="str">
        <f>IF(ISNA(VLOOKUP(B38,'Licenciés 2023'!$A:$L,4,FALSE)),"",VLOOKUP(B38,'Licenciés 2023'!$A:$L,4,FALSE))</f>
        <v/>
      </c>
      <c r="E38" s="2" t="str">
        <f>IF(ISNA(VLOOKUP(B38,'Licenciés 2023'!$A:$L,5,FALSE)),"",VLOOKUP(B38,'Licenciés 2023'!$A:$L,5,FALSE))</f>
        <v/>
      </c>
      <c r="F38" s="2" t="str">
        <f>IF(ISNA(VLOOKUP(B38,'Licenciés 2023'!$A:$L,7,FALSE)),"",VLOOKUP(B38,'Licenciés 2023'!$A:$L,7,FALSE))</f>
        <v/>
      </c>
      <c r="G38" s="2" t="str">
        <f>IF(ISNA(VLOOKUP(B38,'Licenciés 2023'!$A:$L,6,FALSE)),"",VLOOKUP(B38,'Licenciés 2023'!$A:$L,6,FALSE))</f>
        <v/>
      </c>
      <c r="H38" s="2" t="str">
        <f t="shared" si="1"/>
        <v/>
      </c>
      <c r="I38" s="12" t="str">
        <f>IF(ISNA(VLOOKUP(B38,'Licenciés 2023'!$A:$L,9,FALSE)),"",VLOOKUP(B38,'Licenciés 2023'!$A:$L,9,FALSE))</f>
        <v/>
      </c>
      <c r="J38" s="2" t="str">
        <f>IF(ISNA(VLOOKUP(B38,'Licenciés 2023'!$A:$L,8,FALSE)),"",VLOOKUP(B38,'Licenciés 2023'!$A:$L,8,FALSE))</f>
        <v/>
      </c>
      <c r="K38" s="11"/>
      <c r="L38" s="68"/>
      <c r="M38" s="68"/>
      <c r="N38" s="66"/>
    </row>
    <row r="39" spans="1:14" ht="16" hidden="1" outlineLevel="1">
      <c r="A39" s="1"/>
      <c r="B39" s="1"/>
      <c r="C39" s="2" t="str">
        <f>IF(ISNA(VLOOKUP(B39,'Licenciés 2023'!$A:$L,3,FALSE)),"",VLOOKUP(B39,'Licenciés 2023'!$A:$L,3,FALSE))</f>
        <v/>
      </c>
      <c r="D39" s="2" t="str">
        <f>IF(ISNA(VLOOKUP(B39,'Licenciés 2023'!$A:$L,4,FALSE)),"",VLOOKUP(B39,'Licenciés 2023'!$A:$L,4,FALSE))</f>
        <v/>
      </c>
      <c r="E39" s="2" t="str">
        <f>IF(ISNA(VLOOKUP(B39,'Licenciés 2023'!$A:$L,5,FALSE)),"",VLOOKUP(B39,'Licenciés 2023'!$A:$L,5,FALSE))</f>
        <v/>
      </c>
      <c r="F39" s="2" t="str">
        <f>IF(ISNA(VLOOKUP(B39,'Licenciés 2023'!$A:$L,7,FALSE)),"",VLOOKUP(B39,'Licenciés 2023'!$A:$L,7,FALSE))</f>
        <v/>
      </c>
      <c r="G39" s="2" t="str">
        <f>IF(ISNA(VLOOKUP(B39,'Licenciés 2023'!$A:$L,6,FALSE)),"",VLOOKUP(B39,'Licenciés 2023'!$A:$L,6,FALSE))</f>
        <v/>
      </c>
      <c r="H39" s="2" t="str">
        <f t="shared" si="1"/>
        <v/>
      </c>
      <c r="I39" s="12" t="str">
        <f>IF(ISNA(VLOOKUP(B39,'Licenciés 2023'!$A:$L,9,FALSE)),"",VLOOKUP(B39,'Licenciés 2023'!$A:$L,9,FALSE))</f>
        <v/>
      </c>
      <c r="J39" s="2" t="str">
        <f>IF(ISNA(VLOOKUP(B39,'Licenciés 2023'!$A:$L,8,FALSE)),"",VLOOKUP(B39,'Licenciés 2023'!$A:$L,8,FALSE))</f>
        <v/>
      </c>
      <c r="K39" s="11"/>
      <c r="L39" s="68"/>
      <c r="M39" s="68"/>
      <c r="N39" s="66"/>
    </row>
    <row r="40" spans="1:14" ht="16" hidden="1" outlineLevel="1">
      <c r="A40" s="1"/>
      <c r="B40" s="1"/>
      <c r="C40" s="2" t="str">
        <f>IF(ISNA(VLOOKUP(B40,'Licenciés 2023'!$A:$L,3,FALSE)),"",VLOOKUP(B40,'Licenciés 2023'!$A:$L,3,FALSE))</f>
        <v/>
      </c>
      <c r="D40" s="2" t="str">
        <f>IF(ISNA(VLOOKUP(B40,'Licenciés 2023'!$A:$L,4,FALSE)),"",VLOOKUP(B40,'Licenciés 2023'!$A:$L,4,FALSE))</f>
        <v/>
      </c>
      <c r="E40" s="2" t="str">
        <f>IF(ISNA(VLOOKUP(B40,'Licenciés 2023'!$A:$L,5,FALSE)),"",VLOOKUP(B40,'Licenciés 2023'!$A:$L,5,FALSE))</f>
        <v/>
      </c>
      <c r="F40" s="2" t="str">
        <f>IF(ISNA(VLOOKUP(B40,'Licenciés 2023'!$A:$L,7,FALSE)),"",VLOOKUP(B40,'Licenciés 2023'!$A:$L,7,FALSE))</f>
        <v/>
      </c>
      <c r="G40" s="2" t="str">
        <f>IF(ISNA(VLOOKUP(B40,'Licenciés 2023'!$A:$L,6,FALSE)),"",VLOOKUP(B40,'Licenciés 2023'!$A:$L,6,FALSE))</f>
        <v/>
      </c>
      <c r="H40" s="2" t="str">
        <f t="shared" si="1"/>
        <v/>
      </c>
      <c r="I40" s="12" t="str">
        <f>IF(ISNA(VLOOKUP(B40,'Licenciés 2023'!$A:$L,9,FALSE)),"",VLOOKUP(B40,'Licenciés 2023'!$A:$L,9,FALSE))</f>
        <v/>
      </c>
      <c r="J40" s="2" t="str">
        <f>IF(ISNA(VLOOKUP(B40,'Licenciés 2023'!$A:$L,8,FALSE)),"",VLOOKUP(B40,'Licenciés 2023'!$A:$L,8,FALSE))</f>
        <v/>
      </c>
      <c r="K40" s="11"/>
      <c r="L40" s="68"/>
      <c r="M40" s="68"/>
      <c r="N40" s="66"/>
    </row>
    <row r="41" spans="1:14" ht="16" hidden="1" outlineLevel="1">
      <c r="A41" s="1"/>
      <c r="B41" s="1"/>
      <c r="C41" s="2" t="str">
        <f>IF(ISNA(VLOOKUP(B41,'Licenciés 2023'!$A:$L,3,FALSE)),"",VLOOKUP(B41,'Licenciés 2023'!$A:$L,3,FALSE))</f>
        <v/>
      </c>
      <c r="D41" s="2" t="str">
        <f>IF(ISNA(VLOOKUP(B41,'Licenciés 2023'!$A:$L,4,FALSE)),"",VLOOKUP(B41,'Licenciés 2023'!$A:$L,4,FALSE))</f>
        <v/>
      </c>
      <c r="E41" s="2" t="str">
        <f>IF(ISNA(VLOOKUP(B41,'Licenciés 2023'!$A:$L,5,FALSE)),"",VLOOKUP(B41,'Licenciés 2023'!$A:$L,5,FALSE))</f>
        <v/>
      </c>
      <c r="F41" s="2" t="str">
        <f>IF(ISNA(VLOOKUP(B41,'Licenciés 2023'!$A:$L,7,FALSE)),"",VLOOKUP(B41,'Licenciés 2023'!$A:$L,7,FALSE))</f>
        <v/>
      </c>
      <c r="G41" s="2" t="str">
        <f>IF(ISNA(VLOOKUP(B41,'Licenciés 2023'!$A:$L,6,FALSE)),"",VLOOKUP(B41,'Licenciés 2023'!$A:$L,6,FALSE))</f>
        <v/>
      </c>
      <c r="H41" s="2" t="str">
        <f t="shared" si="1"/>
        <v/>
      </c>
      <c r="I41" s="12" t="str">
        <f>IF(ISNA(VLOOKUP(B41,'Licenciés 2023'!$A:$L,9,FALSE)),"",VLOOKUP(B41,'Licenciés 2023'!$A:$L,9,FALSE))</f>
        <v/>
      </c>
      <c r="J41" s="2" t="str">
        <f>IF(ISNA(VLOOKUP(B41,'Licenciés 2023'!$A:$L,8,FALSE)),"",VLOOKUP(B41,'Licenciés 2023'!$A:$L,8,FALSE))</f>
        <v/>
      </c>
      <c r="K41" s="11"/>
      <c r="L41" s="68"/>
      <c r="M41" s="68"/>
      <c r="N41" s="66"/>
    </row>
    <row r="42" spans="1:14" ht="16" hidden="1" outlineLevel="1">
      <c r="A42" s="1"/>
      <c r="B42" s="1"/>
      <c r="C42" s="2" t="str">
        <f>IF(ISNA(VLOOKUP(B42,'Licenciés 2023'!$A:$L,3,FALSE)),"",VLOOKUP(B42,'Licenciés 2023'!$A:$L,3,FALSE))</f>
        <v/>
      </c>
      <c r="D42" s="2" t="str">
        <f>IF(ISNA(VLOOKUP(B42,'Licenciés 2023'!$A:$L,4,FALSE)),"",VLOOKUP(B42,'Licenciés 2023'!$A:$L,4,FALSE))</f>
        <v/>
      </c>
      <c r="E42" s="2" t="str">
        <f>IF(ISNA(VLOOKUP(B42,'Licenciés 2023'!$A:$L,5,FALSE)),"",VLOOKUP(B42,'Licenciés 2023'!$A:$L,5,FALSE))</f>
        <v/>
      </c>
      <c r="F42" s="2" t="str">
        <f>IF(ISNA(VLOOKUP(B42,'Licenciés 2023'!$A:$L,7,FALSE)),"",VLOOKUP(B42,'Licenciés 2023'!$A:$L,7,FALSE))</f>
        <v/>
      </c>
      <c r="G42" s="2" t="str">
        <f>IF(ISNA(VLOOKUP(B42,'Licenciés 2023'!$A:$L,6,FALSE)),"",VLOOKUP(B42,'Licenciés 2023'!$A:$L,6,FALSE))</f>
        <v/>
      </c>
      <c r="H42" s="2" t="str">
        <f t="shared" si="1"/>
        <v/>
      </c>
      <c r="I42" s="12" t="str">
        <f>IF(ISNA(VLOOKUP(B42,'Licenciés 2023'!$A:$L,9,FALSE)),"",VLOOKUP(B42,'Licenciés 2023'!$A:$L,9,FALSE))</f>
        <v/>
      </c>
      <c r="J42" s="2" t="str">
        <f>IF(ISNA(VLOOKUP(B42,'Licenciés 2023'!$A:$L,8,FALSE)),"",VLOOKUP(B42,'Licenciés 2023'!$A:$L,8,FALSE))</f>
        <v/>
      </c>
      <c r="K42" s="11"/>
      <c r="L42" s="68"/>
      <c r="M42" s="68"/>
      <c r="N42" s="66"/>
    </row>
    <row r="43" spans="1:14" ht="16" hidden="1" outlineLevel="1">
      <c r="A43" s="1"/>
      <c r="B43" s="1"/>
      <c r="C43" s="2" t="str">
        <f>IF(ISNA(VLOOKUP(B43,'Licenciés 2023'!$A:$L,3,FALSE)),"",VLOOKUP(B43,'Licenciés 2023'!$A:$L,3,FALSE))</f>
        <v/>
      </c>
      <c r="D43" s="2" t="str">
        <f>IF(ISNA(VLOOKUP(B43,'Licenciés 2023'!$A:$L,4,FALSE)),"",VLOOKUP(B43,'Licenciés 2023'!$A:$L,4,FALSE))</f>
        <v/>
      </c>
      <c r="E43" s="2" t="str">
        <f>IF(ISNA(VLOOKUP(B43,'Licenciés 2023'!$A:$L,5,FALSE)),"",VLOOKUP(B43,'Licenciés 2023'!$A:$L,5,FALSE))</f>
        <v/>
      </c>
      <c r="F43" s="2" t="str">
        <f>IF(ISNA(VLOOKUP(B43,'Licenciés 2023'!$A:$L,7,FALSE)),"",VLOOKUP(B43,'Licenciés 2023'!$A:$L,7,FALSE))</f>
        <v/>
      </c>
      <c r="G43" s="2" t="str">
        <f>IF(ISNA(VLOOKUP(B43,'Licenciés 2023'!$A:$L,6,FALSE)),"",VLOOKUP(B43,'Licenciés 2023'!$A:$L,6,FALSE))</f>
        <v/>
      </c>
      <c r="H43" s="2" t="str">
        <f t="shared" si="1"/>
        <v/>
      </c>
      <c r="I43" s="12" t="str">
        <f>IF(ISNA(VLOOKUP(B43,'Licenciés 2023'!$A:$L,9,FALSE)),"",VLOOKUP(B43,'Licenciés 2023'!$A:$L,9,FALSE))</f>
        <v/>
      </c>
      <c r="J43" s="2" t="str">
        <f>IF(ISNA(VLOOKUP(B43,'Licenciés 2023'!$A:$L,8,FALSE)),"",VLOOKUP(B43,'Licenciés 2023'!$A:$L,8,FALSE))</f>
        <v/>
      </c>
      <c r="K43" s="11"/>
      <c r="L43" s="68"/>
      <c r="M43" s="68"/>
      <c r="N43" s="66"/>
    </row>
    <row r="44" spans="1:14" ht="16" hidden="1" outlineLevel="1">
      <c r="A44" s="1"/>
      <c r="B44" s="1"/>
      <c r="C44" s="2" t="str">
        <f>IF(ISNA(VLOOKUP(B44,'Licenciés 2023'!$A:$L,3,FALSE)),"",VLOOKUP(B44,'Licenciés 2023'!$A:$L,3,FALSE))</f>
        <v/>
      </c>
      <c r="D44" s="2" t="str">
        <f>IF(ISNA(VLOOKUP(B44,'Licenciés 2023'!$A:$L,4,FALSE)),"",VLOOKUP(B44,'Licenciés 2023'!$A:$L,4,FALSE))</f>
        <v/>
      </c>
      <c r="E44" s="2" t="str">
        <f>IF(ISNA(VLOOKUP(B44,'Licenciés 2023'!$A:$L,5,FALSE)),"",VLOOKUP(B44,'Licenciés 2023'!$A:$L,5,FALSE))</f>
        <v/>
      </c>
      <c r="F44" s="2" t="str">
        <f>IF(ISNA(VLOOKUP(B44,'Licenciés 2023'!$A:$L,7,FALSE)),"",VLOOKUP(B44,'Licenciés 2023'!$A:$L,7,FALSE))</f>
        <v/>
      </c>
      <c r="G44" s="2" t="str">
        <f>IF(ISNA(VLOOKUP(B44,'Licenciés 2023'!$A:$L,6,FALSE)),"",VLOOKUP(B44,'Licenciés 2023'!$A:$L,6,FALSE))</f>
        <v/>
      </c>
      <c r="H44" s="2" t="str">
        <f t="shared" si="1"/>
        <v/>
      </c>
      <c r="I44" s="12" t="str">
        <f>IF(ISNA(VLOOKUP(B44,'Licenciés 2023'!$A:$L,9,FALSE)),"",VLOOKUP(B44,'Licenciés 2023'!$A:$L,9,FALSE))</f>
        <v/>
      </c>
      <c r="J44" s="2" t="str">
        <f>IF(ISNA(VLOOKUP(B44,'Licenciés 2023'!$A:$L,8,FALSE)),"",VLOOKUP(B44,'Licenciés 2023'!$A:$L,8,FALSE))</f>
        <v/>
      </c>
      <c r="K44" s="11"/>
      <c r="L44" s="68"/>
      <c r="M44" s="68"/>
      <c r="N44" s="66"/>
    </row>
    <row r="45" spans="1:14" ht="16" hidden="1" outlineLevel="1">
      <c r="A45" s="1"/>
      <c r="B45" s="1"/>
      <c r="C45" s="2" t="str">
        <f>IF(ISNA(VLOOKUP(B45,'Licenciés 2023'!$A:$L,3,FALSE)),"",VLOOKUP(B45,'Licenciés 2023'!$A:$L,3,FALSE))</f>
        <v/>
      </c>
      <c r="D45" s="2" t="str">
        <f>IF(ISNA(VLOOKUP(B45,'Licenciés 2023'!$A:$L,4,FALSE)),"",VLOOKUP(B45,'Licenciés 2023'!$A:$L,4,FALSE))</f>
        <v/>
      </c>
      <c r="E45" s="2" t="str">
        <f>IF(ISNA(VLOOKUP(B45,'Licenciés 2023'!$A:$L,5,FALSE)),"",VLOOKUP(B45,'Licenciés 2023'!$A:$L,5,FALSE))</f>
        <v/>
      </c>
      <c r="F45" s="2" t="str">
        <f>IF(ISNA(VLOOKUP(B45,'Licenciés 2023'!$A:$L,7,FALSE)),"",VLOOKUP(B45,'Licenciés 2023'!$A:$L,7,FALSE))</f>
        <v/>
      </c>
      <c r="G45" s="2" t="str">
        <f>IF(ISNA(VLOOKUP(B45,'Licenciés 2023'!$A:$L,6,FALSE)),"",VLOOKUP(B45,'Licenciés 2023'!$A:$L,6,FALSE))</f>
        <v/>
      </c>
      <c r="H45" s="2" t="str">
        <f t="shared" si="1"/>
        <v/>
      </c>
      <c r="I45" s="12" t="str">
        <f>IF(ISNA(VLOOKUP(B45,'Licenciés 2023'!$A:$L,9,FALSE)),"",VLOOKUP(B45,'Licenciés 2023'!$A:$L,9,FALSE))</f>
        <v/>
      </c>
      <c r="J45" s="2" t="str">
        <f>IF(ISNA(VLOOKUP(B45,'Licenciés 2023'!$A:$L,8,FALSE)),"",VLOOKUP(B45,'Licenciés 2023'!$A:$L,8,FALSE))</f>
        <v/>
      </c>
      <c r="K45" s="11"/>
      <c r="L45" s="68"/>
      <c r="M45" s="68"/>
      <c r="N45" s="66"/>
    </row>
    <row r="46" spans="1:14" ht="16" hidden="1" outlineLevel="1">
      <c r="A46" s="1"/>
      <c r="B46" s="1"/>
      <c r="C46" s="2" t="str">
        <f>IF(ISNA(VLOOKUP(B46,'Licenciés 2023'!$A:$L,3,FALSE)),"",VLOOKUP(B46,'Licenciés 2023'!$A:$L,3,FALSE))</f>
        <v/>
      </c>
      <c r="D46" s="2" t="str">
        <f>IF(ISNA(VLOOKUP(B46,'Licenciés 2023'!$A:$L,4,FALSE)),"",VLOOKUP(B46,'Licenciés 2023'!$A:$L,4,FALSE))</f>
        <v/>
      </c>
      <c r="E46" s="2" t="str">
        <f>IF(ISNA(VLOOKUP(B46,'Licenciés 2023'!$A:$L,5,FALSE)),"",VLOOKUP(B46,'Licenciés 2023'!$A:$L,5,FALSE))</f>
        <v/>
      </c>
      <c r="F46" s="2" t="str">
        <f>IF(ISNA(VLOOKUP(B46,'Licenciés 2023'!$A:$L,7,FALSE)),"",VLOOKUP(B46,'Licenciés 2023'!$A:$L,7,FALSE))</f>
        <v/>
      </c>
      <c r="G46" s="2" t="str">
        <f>IF(ISNA(VLOOKUP(B46,'Licenciés 2023'!$A:$L,6,FALSE)),"",VLOOKUP(B46,'Licenciés 2023'!$A:$L,6,FALSE))</f>
        <v/>
      </c>
      <c r="H46" s="2" t="str">
        <f t="shared" si="1"/>
        <v/>
      </c>
      <c r="I46" s="12" t="str">
        <f>IF(ISNA(VLOOKUP(B46,'Licenciés 2023'!$A:$L,9,FALSE)),"",VLOOKUP(B46,'Licenciés 2023'!$A:$L,9,FALSE))</f>
        <v/>
      </c>
      <c r="J46" s="2" t="str">
        <f>IF(ISNA(VLOOKUP(B46,'Licenciés 2023'!$A:$L,8,FALSE)),"",VLOOKUP(B46,'Licenciés 2023'!$A:$L,8,FALSE))</f>
        <v/>
      </c>
      <c r="K46" s="11"/>
      <c r="L46" s="68"/>
      <c r="M46" s="68"/>
      <c r="N46" s="66"/>
    </row>
    <row r="47" spans="1:14" ht="16" hidden="1" outlineLevel="1">
      <c r="A47" s="1"/>
      <c r="B47" s="1"/>
      <c r="C47" s="2" t="str">
        <f>IF(ISNA(VLOOKUP(B47,'Licenciés 2023'!$A:$L,3,FALSE)),"",VLOOKUP(B47,'Licenciés 2023'!$A:$L,3,FALSE))</f>
        <v/>
      </c>
      <c r="D47" s="2" t="str">
        <f>IF(ISNA(VLOOKUP(B47,'Licenciés 2023'!$A:$L,4,FALSE)),"",VLOOKUP(B47,'Licenciés 2023'!$A:$L,4,FALSE))</f>
        <v/>
      </c>
      <c r="E47" s="2" t="str">
        <f>IF(ISNA(VLOOKUP(B47,'Licenciés 2023'!$A:$L,5,FALSE)),"",VLOOKUP(B47,'Licenciés 2023'!$A:$L,5,FALSE))</f>
        <v/>
      </c>
      <c r="F47" s="2" t="str">
        <f>IF(ISNA(VLOOKUP(B47,'Licenciés 2023'!$A:$L,7,FALSE)),"",VLOOKUP(B47,'Licenciés 2023'!$A:$L,7,FALSE))</f>
        <v/>
      </c>
      <c r="G47" s="2" t="str">
        <f>IF(ISNA(VLOOKUP(B47,'Licenciés 2023'!$A:$L,6,FALSE)),"",VLOOKUP(B47,'Licenciés 2023'!$A:$L,6,FALSE))</f>
        <v/>
      </c>
      <c r="H47" s="2" t="str">
        <f t="shared" si="1"/>
        <v/>
      </c>
      <c r="I47" s="12" t="str">
        <f>IF(ISNA(VLOOKUP(B47,'Licenciés 2023'!$A:$L,9,FALSE)),"",VLOOKUP(B47,'Licenciés 2023'!$A:$L,9,FALSE))</f>
        <v/>
      </c>
      <c r="J47" s="2" t="str">
        <f>IF(ISNA(VLOOKUP(B47,'Licenciés 2023'!$A:$L,8,FALSE)),"",VLOOKUP(B47,'Licenciés 2023'!$A:$L,8,FALSE))</f>
        <v/>
      </c>
      <c r="K47" s="11"/>
      <c r="L47" s="68"/>
      <c r="M47" s="68"/>
      <c r="N47" s="66"/>
    </row>
    <row r="48" spans="1:14" ht="16" hidden="1" outlineLevel="1">
      <c r="A48" s="1"/>
      <c r="B48" s="1"/>
      <c r="C48" s="2" t="str">
        <f>IF(ISNA(VLOOKUP(B48,'Licenciés 2023'!$A:$L,3,FALSE)),"",VLOOKUP(B48,'Licenciés 2023'!$A:$L,3,FALSE))</f>
        <v/>
      </c>
      <c r="D48" s="2" t="str">
        <f>IF(ISNA(VLOOKUP(B48,'Licenciés 2023'!$A:$L,4,FALSE)),"",VLOOKUP(B48,'Licenciés 2023'!$A:$L,4,FALSE))</f>
        <v/>
      </c>
      <c r="E48" s="2" t="str">
        <f>IF(ISNA(VLOOKUP(B48,'Licenciés 2023'!$A:$L,5,FALSE)),"",VLOOKUP(B48,'Licenciés 2023'!$A:$L,5,FALSE))</f>
        <v/>
      </c>
      <c r="F48" s="2" t="str">
        <f>IF(ISNA(VLOOKUP(B48,'Licenciés 2023'!$A:$L,7,FALSE)),"",VLOOKUP(B48,'Licenciés 2023'!$A:$L,7,FALSE))</f>
        <v/>
      </c>
      <c r="G48" s="2" t="str">
        <f>IF(ISNA(VLOOKUP(B48,'Licenciés 2023'!$A:$L,6,FALSE)),"",VLOOKUP(B48,'Licenciés 2023'!$A:$L,6,FALSE))</f>
        <v/>
      </c>
      <c r="H48" s="2" t="str">
        <f t="shared" si="1"/>
        <v/>
      </c>
      <c r="I48" s="12" t="str">
        <f>IF(ISNA(VLOOKUP(B48,'Licenciés 2023'!$A:$L,9,FALSE)),"",VLOOKUP(B48,'Licenciés 2023'!$A:$L,9,FALSE))</f>
        <v/>
      </c>
      <c r="J48" s="2" t="str">
        <f>IF(ISNA(VLOOKUP(B48,'Licenciés 2023'!$A:$L,8,FALSE)),"",VLOOKUP(B48,'Licenciés 2023'!$A:$L,8,FALSE))</f>
        <v/>
      </c>
      <c r="K48" s="11"/>
      <c r="L48" s="68"/>
      <c r="M48" s="68"/>
      <c r="N48" s="66"/>
    </row>
    <row r="49" spans="1:14" ht="16" hidden="1" outlineLevel="1">
      <c r="A49" s="1"/>
      <c r="B49" s="1"/>
      <c r="C49" s="2" t="str">
        <f>IF(ISNA(VLOOKUP(B49,'Licenciés 2023'!$A:$L,3,FALSE)),"",VLOOKUP(B49,'Licenciés 2023'!$A:$L,3,FALSE))</f>
        <v/>
      </c>
      <c r="D49" s="2" t="str">
        <f>IF(ISNA(VLOOKUP(B49,'Licenciés 2023'!$A:$L,4,FALSE)),"",VLOOKUP(B49,'Licenciés 2023'!$A:$L,4,FALSE))</f>
        <v/>
      </c>
      <c r="E49" s="2" t="str">
        <f>IF(ISNA(VLOOKUP(B49,'Licenciés 2023'!$A:$L,5,FALSE)),"",VLOOKUP(B49,'Licenciés 2023'!$A:$L,5,FALSE))</f>
        <v/>
      </c>
      <c r="F49" s="2" t="str">
        <f>IF(ISNA(VLOOKUP(B49,'Licenciés 2023'!$A:$L,7,FALSE)),"",VLOOKUP(B49,'Licenciés 2023'!$A:$L,7,FALSE))</f>
        <v/>
      </c>
      <c r="G49" s="2" t="str">
        <f>IF(ISNA(VLOOKUP(B49,'Licenciés 2023'!$A:$L,6,FALSE)),"",VLOOKUP(B49,'Licenciés 2023'!$A:$L,6,FALSE))</f>
        <v/>
      </c>
      <c r="H49" s="2" t="str">
        <f t="shared" si="1"/>
        <v/>
      </c>
      <c r="I49" s="12" t="str">
        <f>IF(ISNA(VLOOKUP(B49,'Licenciés 2023'!$A:$L,9,FALSE)),"",VLOOKUP(B49,'Licenciés 2023'!$A:$L,9,FALSE))</f>
        <v/>
      </c>
      <c r="J49" s="2" t="str">
        <f>IF(ISNA(VLOOKUP(B49,'Licenciés 2023'!$A:$L,8,FALSE)),"",VLOOKUP(B49,'Licenciés 2023'!$A:$L,8,FALSE))</f>
        <v/>
      </c>
      <c r="K49" s="11"/>
      <c r="L49" s="68"/>
      <c r="M49" s="68"/>
      <c r="N49" s="66"/>
    </row>
    <row r="50" spans="1:14" collapsed="1">
      <c r="A50" s="22"/>
      <c r="B50" s="25" t="s">
        <v>32</v>
      </c>
      <c r="C50" s="26"/>
      <c r="D50" s="26"/>
      <c r="E50" s="26"/>
      <c r="F50" s="26"/>
      <c r="G50" s="26"/>
      <c r="H50" s="26"/>
      <c r="I50" s="26"/>
      <c r="J50" s="27"/>
      <c r="K50" s="23" t="str">
        <f>F10&amp;" "&amp;B50</f>
        <v xml:space="preserve"> Pupille</v>
      </c>
      <c r="L50" s="59"/>
      <c r="M50" s="62"/>
      <c r="N50" s="67"/>
    </row>
    <row r="51" spans="1:14" ht="16" hidden="1" outlineLevel="1">
      <c r="A51" s="1"/>
      <c r="B51" s="1"/>
      <c r="C51" s="2" t="str">
        <f>IF(ISNA(VLOOKUP(B51,'Licenciés 2023'!$A:$L,3,FALSE)),"",VLOOKUP(B51,'Licenciés 2023'!$A:$L,3,FALSE))</f>
        <v/>
      </c>
      <c r="D51" s="2" t="str">
        <f>IF(ISNA(VLOOKUP(B51,'Licenciés 2023'!$A:$L,4,FALSE)),"",VLOOKUP(B51,'Licenciés 2023'!$A:$L,4,FALSE))</f>
        <v/>
      </c>
      <c r="E51" s="2" t="str">
        <f>IF(ISNA(VLOOKUP(B51,'Licenciés 2023'!$A:$L,5,FALSE)),"",VLOOKUP(B51,'Licenciés 2023'!$A:$L,5,FALSE))</f>
        <v/>
      </c>
      <c r="F51" s="2" t="str">
        <f>IF(ISNA(VLOOKUP(B51,'Licenciés 2023'!$A:$L,7,FALSE)),"",VLOOKUP(B51,'Licenciés 2023'!$A:$L,7,FALSE))</f>
        <v/>
      </c>
      <c r="G51" s="2" t="str">
        <f>IF(ISNA(VLOOKUP(B51,'Licenciés 2023'!$A:$L,6,FALSE)),"",VLOOKUP(B51,'Licenciés 2023'!$A:$L,6,FALSE))</f>
        <v/>
      </c>
      <c r="H51" s="2" t="str">
        <f>IF(B51="","",YEAR(G51))</f>
        <v/>
      </c>
      <c r="I51" s="12" t="str">
        <f>IF(ISNA(VLOOKUP(B51,'Licenciés 2023'!$A:$L,9,FALSE)),"",VLOOKUP(B51,'Licenciés 2023'!$A:$L,9,FALSE))</f>
        <v/>
      </c>
      <c r="J51" s="2" t="str">
        <f>IF(ISNA(VLOOKUP(B51,'Licenciés 2023'!$A:$L,8,FALSE)),"",VLOOKUP(B51,'Licenciés 2023'!$A:$L,8,FALSE))</f>
        <v/>
      </c>
      <c r="K51" s="11"/>
      <c r="L51" s="68"/>
      <c r="M51" s="68"/>
      <c r="N51" s="66"/>
    </row>
    <row r="52" spans="1:14" ht="16" hidden="1" outlineLevel="1">
      <c r="A52" s="1"/>
      <c r="B52" s="1"/>
      <c r="C52" s="2" t="str">
        <f>IF(ISNA(VLOOKUP(B52,'Licenciés 2023'!$A:$L,3,FALSE)),"",VLOOKUP(B52,'Licenciés 2023'!$A:$L,3,FALSE))</f>
        <v/>
      </c>
      <c r="D52" s="2" t="str">
        <f>IF(ISNA(VLOOKUP(B52,'Licenciés 2023'!$A:$L,4,FALSE)),"",VLOOKUP(B52,'Licenciés 2023'!$A:$L,4,FALSE))</f>
        <v/>
      </c>
      <c r="E52" s="2" t="str">
        <f>IF(ISNA(VLOOKUP(B52,'Licenciés 2023'!$A:$L,5,FALSE)),"",VLOOKUP(B52,'Licenciés 2023'!$A:$L,5,FALSE))</f>
        <v/>
      </c>
      <c r="F52" s="2" t="str">
        <f>IF(ISNA(VLOOKUP(B52,'Licenciés 2023'!$A:$L,7,FALSE)),"",VLOOKUP(B52,'Licenciés 2023'!$A:$L,7,FALSE))</f>
        <v/>
      </c>
      <c r="G52" s="2" t="str">
        <f>IF(ISNA(VLOOKUP(B52,'Licenciés 2023'!$A:$L,6,FALSE)),"",VLOOKUP(B52,'Licenciés 2023'!$A:$L,6,FALSE))</f>
        <v/>
      </c>
      <c r="H52" s="2" t="str">
        <f t="shared" ref="H52:H75" si="2">IF(B52="","",YEAR(G52))</f>
        <v/>
      </c>
      <c r="I52" s="12" t="str">
        <f>IF(ISNA(VLOOKUP(B52,'Licenciés 2023'!$A:$L,9,FALSE)),"",VLOOKUP(B52,'Licenciés 2023'!$A:$L,9,FALSE))</f>
        <v/>
      </c>
      <c r="J52" s="2" t="str">
        <f>IF(ISNA(VLOOKUP(B52,'Licenciés 2023'!$A:$L,8,FALSE)),"",VLOOKUP(B52,'Licenciés 2023'!$A:$L,8,FALSE))</f>
        <v/>
      </c>
      <c r="K52" s="11"/>
      <c r="L52" s="68"/>
      <c r="M52" s="68"/>
      <c r="N52" s="66"/>
    </row>
    <row r="53" spans="1:14" ht="16" hidden="1" outlineLevel="1">
      <c r="A53" s="1"/>
      <c r="B53" s="1"/>
      <c r="C53" s="2" t="str">
        <f>IF(ISNA(VLOOKUP(B53,'Licenciés 2023'!$A:$L,3,FALSE)),"",VLOOKUP(B53,'Licenciés 2023'!$A:$L,3,FALSE))</f>
        <v/>
      </c>
      <c r="D53" s="2" t="str">
        <f>IF(ISNA(VLOOKUP(B53,'Licenciés 2023'!$A:$L,4,FALSE)),"",VLOOKUP(B53,'Licenciés 2023'!$A:$L,4,FALSE))</f>
        <v/>
      </c>
      <c r="E53" s="2" t="str">
        <f>IF(ISNA(VLOOKUP(B53,'Licenciés 2023'!$A:$L,5,FALSE)),"",VLOOKUP(B53,'Licenciés 2023'!$A:$L,5,FALSE))</f>
        <v/>
      </c>
      <c r="F53" s="2" t="str">
        <f>IF(ISNA(VLOOKUP(B53,'Licenciés 2023'!$A:$L,7,FALSE)),"",VLOOKUP(B53,'Licenciés 2023'!$A:$L,7,FALSE))</f>
        <v/>
      </c>
      <c r="G53" s="2" t="str">
        <f>IF(ISNA(VLOOKUP(B53,'Licenciés 2023'!$A:$L,6,FALSE)),"",VLOOKUP(B53,'Licenciés 2023'!$A:$L,6,FALSE))</f>
        <v/>
      </c>
      <c r="H53" s="2" t="str">
        <f t="shared" si="2"/>
        <v/>
      </c>
      <c r="I53" s="12" t="str">
        <f>IF(ISNA(VLOOKUP(B53,'Licenciés 2023'!$A:$L,9,FALSE)),"",VLOOKUP(B53,'Licenciés 2023'!$A:$L,9,FALSE))</f>
        <v/>
      </c>
      <c r="J53" s="2" t="str">
        <f>IF(ISNA(VLOOKUP(B53,'Licenciés 2023'!$A:$L,8,FALSE)),"",VLOOKUP(B53,'Licenciés 2023'!$A:$L,8,FALSE))</f>
        <v/>
      </c>
      <c r="K53" s="11"/>
      <c r="L53" s="68"/>
      <c r="M53" s="68"/>
      <c r="N53" s="66"/>
    </row>
    <row r="54" spans="1:14" ht="16" hidden="1" outlineLevel="1">
      <c r="A54" s="1"/>
      <c r="B54" s="1"/>
      <c r="C54" s="2" t="str">
        <f>IF(ISNA(VLOOKUP(B54,'Licenciés 2023'!$A:$L,3,FALSE)),"",VLOOKUP(B54,'Licenciés 2023'!$A:$L,3,FALSE))</f>
        <v/>
      </c>
      <c r="D54" s="2" t="str">
        <f>IF(ISNA(VLOOKUP(B54,'Licenciés 2023'!$A:$L,4,FALSE)),"",VLOOKUP(B54,'Licenciés 2023'!$A:$L,4,FALSE))</f>
        <v/>
      </c>
      <c r="E54" s="2" t="str">
        <f>IF(ISNA(VLOOKUP(B54,'Licenciés 2023'!$A:$L,5,FALSE)),"",VLOOKUP(B54,'Licenciés 2023'!$A:$L,5,FALSE))</f>
        <v/>
      </c>
      <c r="F54" s="2" t="str">
        <f>IF(ISNA(VLOOKUP(B54,'Licenciés 2023'!$A:$L,7,FALSE)),"",VLOOKUP(B54,'Licenciés 2023'!$A:$L,7,FALSE))</f>
        <v/>
      </c>
      <c r="G54" s="2" t="str">
        <f>IF(ISNA(VLOOKUP(B54,'Licenciés 2023'!$A:$L,6,FALSE)),"",VLOOKUP(B54,'Licenciés 2023'!$A:$L,6,FALSE))</f>
        <v/>
      </c>
      <c r="H54" s="2" t="str">
        <f t="shared" si="2"/>
        <v/>
      </c>
      <c r="I54" s="12" t="str">
        <f>IF(ISNA(VLOOKUP(B54,'Licenciés 2023'!$A:$L,9,FALSE)),"",VLOOKUP(B54,'Licenciés 2023'!$A:$L,9,FALSE))</f>
        <v/>
      </c>
      <c r="J54" s="2" t="str">
        <f>IF(ISNA(VLOOKUP(B54,'Licenciés 2023'!$A:$L,8,FALSE)),"",VLOOKUP(B54,'Licenciés 2023'!$A:$L,8,FALSE))</f>
        <v/>
      </c>
      <c r="K54" s="11"/>
      <c r="L54" s="68"/>
      <c r="M54" s="68"/>
      <c r="N54" s="66"/>
    </row>
    <row r="55" spans="1:14" ht="16" hidden="1" outlineLevel="1">
      <c r="A55" s="1"/>
      <c r="B55" s="1"/>
      <c r="C55" s="2" t="str">
        <f>IF(ISNA(VLOOKUP(B55,'Licenciés 2023'!$A:$L,3,FALSE)),"",VLOOKUP(B55,'Licenciés 2023'!$A:$L,3,FALSE))</f>
        <v/>
      </c>
      <c r="D55" s="2" t="str">
        <f>IF(ISNA(VLOOKUP(B55,'Licenciés 2023'!$A:$L,4,FALSE)),"",VLOOKUP(B55,'Licenciés 2023'!$A:$L,4,FALSE))</f>
        <v/>
      </c>
      <c r="E55" s="2" t="str">
        <f>IF(ISNA(VLOOKUP(B55,'Licenciés 2023'!$A:$L,5,FALSE)),"",VLOOKUP(B55,'Licenciés 2023'!$A:$L,5,FALSE))</f>
        <v/>
      </c>
      <c r="F55" s="2" t="str">
        <f>IF(ISNA(VLOOKUP(B55,'Licenciés 2023'!$A:$L,7,FALSE)),"",VLOOKUP(B55,'Licenciés 2023'!$A:$L,7,FALSE))</f>
        <v/>
      </c>
      <c r="G55" s="2" t="str">
        <f>IF(ISNA(VLOOKUP(B55,'Licenciés 2023'!$A:$L,6,FALSE)),"",VLOOKUP(B55,'Licenciés 2023'!$A:$L,6,FALSE))</f>
        <v/>
      </c>
      <c r="H55" s="2" t="str">
        <f t="shared" si="2"/>
        <v/>
      </c>
      <c r="I55" s="12" t="str">
        <f>IF(ISNA(VLOOKUP(B55,'Licenciés 2023'!$A:$L,9,FALSE)),"",VLOOKUP(B55,'Licenciés 2023'!$A:$L,9,FALSE))</f>
        <v/>
      </c>
      <c r="J55" s="2" t="str">
        <f>IF(ISNA(VLOOKUP(B55,'Licenciés 2023'!$A:$L,8,FALSE)),"",VLOOKUP(B55,'Licenciés 2023'!$A:$L,8,FALSE))</f>
        <v/>
      </c>
      <c r="K55" s="11"/>
      <c r="L55" s="68"/>
      <c r="M55" s="68"/>
      <c r="N55" s="66"/>
    </row>
    <row r="56" spans="1:14" ht="16" hidden="1" outlineLevel="1">
      <c r="A56" s="1"/>
      <c r="B56" s="1"/>
      <c r="C56" s="2" t="str">
        <f>IF(ISNA(VLOOKUP(B56,'Licenciés 2023'!$A:$L,3,FALSE)),"",VLOOKUP(B56,'Licenciés 2023'!$A:$L,3,FALSE))</f>
        <v/>
      </c>
      <c r="D56" s="2" t="str">
        <f>IF(ISNA(VLOOKUP(B56,'Licenciés 2023'!$A:$L,4,FALSE)),"",VLOOKUP(B56,'Licenciés 2023'!$A:$L,4,FALSE))</f>
        <v/>
      </c>
      <c r="E56" s="2" t="str">
        <f>IF(ISNA(VLOOKUP(B56,'Licenciés 2023'!$A:$L,5,FALSE)),"",VLOOKUP(B56,'Licenciés 2023'!$A:$L,5,FALSE))</f>
        <v/>
      </c>
      <c r="F56" s="2" t="str">
        <f>IF(ISNA(VLOOKUP(B56,'Licenciés 2023'!$A:$L,7,FALSE)),"",VLOOKUP(B56,'Licenciés 2023'!$A:$L,7,FALSE))</f>
        <v/>
      </c>
      <c r="G56" s="2" t="str">
        <f>IF(ISNA(VLOOKUP(B56,'Licenciés 2023'!$A:$L,6,FALSE)),"",VLOOKUP(B56,'Licenciés 2023'!$A:$L,6,FALSE))</f>
        <v/>
      </c>
      <c r="H56" s="2" t="str">
        <f t="shared" si="2"/>
        <v/>
      </c>
      <c r="I56" s="12" t="str">
        <f>IF(ISNA(VLOOKUP(B56,'Licenciés 2023'!$A:$L,9,FALSE)),"",VLOOKUP(B56,'Licenciés 2023'!$A:$L,9,FALSE))</f>
        <v/>
      </c>
      <c r="J56" s="2" t="str">
        <f>IF(ISNA(VLOOKUP(B56,'Licenciés 2023'!$A:$L,8,FALSE)),"",VLOOKUP(B56,'Licenciés 2023'!$A:$L,8,FALSE))</f>
        <v/>
      </c>
      <c r="K56" s="11"/>
      <c r="L56" s="68"/>
      <c r="M56" s="68"/>
      <c r="N56" s="66"/>
    </row>
    <row r="57" spans="1:14" ht="16" hidden="1" outlineLevel="1">
      <c r="A57" s="1"/>
      <c r="B57" s="1"/>
      <c r="C57" s="2" t="str">
        <f>IF(ISNA(VLOOKUP(B57,'Licenciés 2023'!$A:$L,3,FALSE)),"",VLOOKUP(B57,'Licenciés 2023'!$A:$L,3,FALSE))</f>
        <v/>
      </c>
      <c r="D57" s="2" t="str">
        <f>IF(ISNA(VLOOKUP(B57,'Licenciés 2023'!$A:$L,4,FALSE)),"",VLOOKUP(B57,'Licenciés 2023'!$A:$L,4,FALSE))</f>
        <v/>
      </c>
      <c r="E57" s="2" t="str">
        <f>IF(ISNA(VLOOKUP(B57,'Licenciés 2023'!$A:$L,5,FALSE)),"",VLOOKUP(B57,'Licenciés 2023'!$A:$L,5,FALSE))</f>
        <v/>
      </c>
      <c r="F57" s="2" t="str">
        <f>IF(ISNA(VLOOKUP(B57,'Licenciés 2023'!$A:$L,7,FALSE)),"",VLOOKUP(B57,'Licenciés 2023'!$A:$L,7,FALSE))</f>
        <v/>
      </c>
      <c r="G57" s="2" t="str">
        <f>IF(ISNA(VLOOKUP(B57,'Licenciés 2023'!$A:$L,6,FALSE)),"",VLOOKUP(B57,'Licenciés 2023'!$A:$L,6,FALSE))</f>
        <v/>
      </c>
      <c r="H57" s="2" t="str">
        <f t="shared" si="2"/>
        <v/>
      </c>
      <c r="I57" s="12" t="str">
        <f>IF(ISNA(VLOOKUP(B57,'Licenciés 2023'!$A:$L,9,FALSE)),"",VLOOKUP(B57,'Licenciés 2023'!$A:$L,9,FALSE))</f>
        <v/>
      </c>
      <c r="J57" s="2" t="str">
        <f>IF(ISNA(VLOOKUP(B57,'Licenciés 2023'!$A:$L,8,FALSE)),"",VLOOKUP(B57,'Licenciés 2023'!$A:$L,8,FALSE))</f>
        <v/>
      </c>
      <c r="K57" s="11"/>
      <c r="L57" s="68"/>
      <c r="M57" s="68"/>
      <c r="N57" s="66"/>
    </row>
    <row r="58" spans="1:14" ht="16" hidden="1" outlineLevel="1">
      <c r="A58" s="1"/>
      <c r="B58" s="1"/>
      <c r="C58" s="2" t="str">
        <f>IF(ISNA(VLOOKUP(B58,'Licenciés 2023'!$A:$L,3,FALSE)),"",VLOOKUP(B58,'Licenciés 2023'!$A:$L,3,FALSE))</f>
        <v/>
      </c>
      <c r="D58" s="2" t="str">
        <f>IF(ISNA(VLOOKUP(B58,'Licenciés 2023'!$A:$L,4,FALSE)),"",VLOOKUP(B58,'Licenciés 2023'!$A:$L,4,FALSE))</f>
        <v/>
      </c>
      <c r="E58" s="2" t="str">
        <f>IF(ISNA(VLOOKUP(B58,'Licenciés 2023'!$A:$L,5,FALSE)),"",VLOOKUP(B58,'Licenciés 2023'!$A:$L,5,FALSE))</f>
        <v/>
      </c>
      <c r="F58" s="2" t="str">
        <f>IF(ISNA(VLOOKUP(B58,'Licenciés 2023'!$A:$L,7,FALSE)),"",VLOOKUP(B58,'Licenciés 2023'!$A:$L,7,FALSE))</f>
        <v/>
      </c>
      <c r="G58" s="2" t="str">
        <f>IF(ISNA(VLOOKUP(B58,'Licenciés 2023'!$A:$L,6,FALSE)),"",VLOOKUP(B58,'Licenciés 2023'!$A:$L,6,FALSE))</f>
        <v/>
      </c>
      <c r="H58" s="2" t="str">
        <f t="shared" si="2"/>
        <v/>
      </c>
      <c r="I58" s="12" t="str">
        <f>IF(ISNA(VLOOKUP(B58,'Licenciés 2023'!$A:$L,9,FALSE)),"",VLOOKUP(B58,'Licenciés 2023'!$A:$L,9,FALSE))</f>
        <v/>
      </c>
      <c r="J58" s="2" t="str">
        <f>IF(ISNA(VLOOKUP(B58,'Licenciés 2023'!$A:$L,8,FALSE)),"",VLOOKUP(B58,'Licenciés 2023'!$A:$L,8,FALSE))</f>
        <v/>
      </c>
      <c r="K58" s="11"/>
      <c r="L58" s="68"/>
      <c r="M58" s="68"/>
      <c r="N58" s="66"/>
    </row>
    <row r="59" spans="1:14" ht="16" hidden="1" outlineLevel="1">
      <c r="A59" s="1"/>
      <c r="B59" s="1"/>
      <c r="C59" s="2" t="str">
        <f>IF(ISNA(VLOOKUP(B59,'Licenciés 2023'!$A:$L,3,FALSE)),"",VLOOKUP(B59,'Licenciés 2023'!$A:$L,3,FALSE))</f>
        <v/>
      </c>
      <c r="D59" s="2" t="str">
        <f>IF(ISNA(VLOOKUP(B59,'Licenciés 2023'!$A:$L,4,FALSE)),"",VLOOKUP(B59,'Licenciés 2023'!$A:$L,4,FALSE))</f>
        <v/>
      </c>
      <c r="E59" s="2" t="str">
        <f>IF(ISNA(VLOOKUP(B59,'Licenciés 2023'!$A:$L,5,FALSE)),"",VLOOKUP(B59,'Licenciés 2023'!$A:$L,5,FALSE))</f>
        <v/>
      </c>
      <c r="F59" s="2" t="str">
        <f>IF(ISNA(VLOOKUP(B59,'Licenciés 2023'!$A:$L,7,FALSE)),"",VLOOKUP(B59,'Licenciés 2023'!$A:$L,7,FALSE))</f>
        <v/>
      </c>
      <c r="G59" s="2" t="str">
        <f>IF(ISNA(VLOOKUP(B59,'Licenciés 2023'!$A:$L,6,FALSE)),"",VLOOKUP(B59,'Licenciés 2023'!$A:$L,6,FALSE))</f>
        <v/>
      </c>
      <c r="H59" s="2" t="str">
        <f t="shared" si="2"/>
        <v/>
      </c>
      <c r="I59" s="12" t="str">
        <f>IF(ISNA(VLOOKUP(B59,'Licenciés 2023'!$A:$L,9,FALSE)),"",VLOOKUP(B59,'Licenciés 2023'!$A:$L,9,FALSE))</f>
        <v/>
      </c>
      <c r="J59" s="2" t="str">
        <f>IF(ISNA(VLOOKUP(B59,'Licenciés 2023'!$A:$L,8,FALSE)),"",VLOOKUP(B59,'Licenciés 2023'!$A:$L,8,FALSE))</f>
        <v/>
      </c>
      <c r="K59" s="11"/>
      <c r="L59" s="68"/>
      <c r="M59" s="68"/>
      <c r="N59" s="66"/>
    </row>
    <row r="60" spans="1:14" ht="16" hidden="1" outlineLevel="1">
      <c r="A60" s="1"/>
      <c r="B60" s="1"/>
      <c r="C60" s="2" t="str">
        <f>IF(ISNA(VLOOKUP(B60,'Licenciés 2023'!$A:$L,3,FALSE)),"",VLOOKUP(B60,'Licenciés 2023'!$A:$L,3,FALSE))</f>
        <v/>
      </c>
      <c r="D60" s="2" t="str">
        <f>IF(ISNA(VLOOKUP(B60,'Licenciés 2023'!$A:$L,4,FALSE)),"",VLOOKUP(B60,'Licenciés 2023'!$A:$L,4,FALSE))</f>
        <v/>
      </c>
      <c r="E60" s="2" t="str">
        <f>IF(ISNA(VLOOKUP(B60,'Licenciés 2023'!$A:$L,5,FALSE)),"",VLOOKUP(B60,'Licenciés 2023'!$A:$L,5,FALSE))</f>
        <v/>
      </c>
      <c r="F60" s="2" t="str">
        <f>IF(ISNA(VLOOKUP(B60,'Licenciés 2023'!$A:$L,7,FALSE)),"",VLOOKUP(B60,'Licenciés 2023'!$A:$L,7,FALSE))</f>
        <v/>
      </c>
      <c r="G60" s="2" t="str">
        <f>IF(ISNA(VLOOKUP(B60,'Licenciés 2023'!$A:$L,6,FALSE)),"",VLOOKUP(B60,'Licenciés 2023'!$A:$L,6,FALSE))</f>
        <v/>
      </c>
      <c r="H60" s="2" t="str">
        <f t="shared" si="2"/>
        <v/>
      </c>
      <c r="I60" s="12" t="str">
        <f>IF(ISNA(VLOOKUP(B60,'Licenciés 2023'!$A:$L,9,FALSE)),"",VLOOKUP(B60,'Licenciés 2023'!$A:$L,9,FALSE))</f>
        <v/>
      </c>
      <c r="J60" s="2" t="str">
        <f>IF(ISNA(VLOOKUP(B60,'Licenciés 2023'!$A:$L,8,FALSE)),"",VLOOKUP(B60,'Licenciés 2023'!$A:$L,8,FALSE))</f>
        <v/>
      </c>
      <c r="K60" s="11"/>
      <c r="L60" s="68"/>
      <c r="M60" s="68"/>
      <c r="N60" s="66"/>
    </row>
    <row r="61" spans="1:14" ht="16" hidden="1" outlineLevel="1">
      <c r="A61" s="1"/>
      <c r="B61" s="1"/>
      <c r="C61" s="2" t="str">
        <f>IF(ISNA(VLOOKUP(B61,'Licenciés 2023'!$A:$L,3,FALSE)),"",VLOOKUP(B61,'Licenciés 2023'!$A:$L,3,FALSE))</f>
        <v/>
      </c>
      <c r="D61" s="2" t="str">
        <f>IF(ISNA(VLOOKUP(B61,'Licenciés 2023'!$A:$L,4,FALSE)),"",VLOOKUP(B61,'Licenciés 2023'!$A:$L,4,FALSE))</f>
        <v/>
      </c>
      <c r="E61" s="2" t="str">
        <f>IF(ISNA(VLOOKUP(B61,'Licenciés 2023'!$A:$L,5,FALSE)),"",VLOOKUP(B61,'Licenciés 2023'!$A:$L,5,FALSE))</f>
        <v/>
      </c>
      <c r="F61" s="2" t="str">
        <f>IF(ISNA(VLOOKUP(B61,'Licenciés 2023'!$A:$L,7,FALSE)),"",VLOOKUP(B61,'Licenciés 2023'!$A:$L,7,FALSE))</f>
        <v/>
      </c>
      <c r="G61" s="2" t="str">
        <f>IF(ISNA(VLOOKUP(B61,'Licenciés 2023'!$A:$L,6,FALSE)),"",VLOOKUP(B61,'Licenciés 2023'!$A:$L,6,FALSE))</f>
        <v/>
      </c>
      <c r="H61" s="2" t="str">
        <f t="shared" si="2"/>
        <v/>
      </c>
      <c r="I61" s="12" t="str">
        <f>IF(ISNA(VLOOKUP(B61,'Licenciés 2023'!$A:$L,9,FALSE)),"",VLOOKUP(B61,'Licenciés 2023'!$A:$L,9,FALSE))</f>
        <v/>
      </c>
      <c r="J61" s="2" t="str">
        <f>IF(ISNA(VLOOKUP(B61,'Licenciés 2023'!$A:$L,8,FALSE)),"",VLOOKUP(B61,'Licenciés 2023'!$A:$L,8,FALSE))</f>
        <v/>
      </c>
      <c r="K61" s="11"/>
      <c r="L61" s="68"/>
      <c r="M61" s="68"/>
      <c r="N61" s="66"/>
    </row>
    <row r="62" spans="1:14" ht="16" hidden="1" outlineLevel="1">
      <c r="A62" s="1"/>
      <c r="B62" s="1"/>
      <c r="C62" s="2" t="str">
        <f>IF(ISNA(VLOOKUP(B62,'Licenciés 2023'!$A:$L,3,FALSE)),"",VLOOKUP(B62,'Licenciés 2023'!$A:$L,3,FALSE))</f>
        <v/>
      </c>
      <c r="D62" s="2" t="str">
        <f>IF(ISNA(VLOOKUP(B62,'Licenciés 2023'!$A:$L,4,FALSE)),"",VLOOKUP(B62,'Licenciés 2023'!$A:$L,4,FALSE))</f>
        <v/>
      </c>
      <c r="E62" s="2" t="str">
        <f>IF(ISNA(VLOOKUP(B62,'Licenciés 2023'!$A:$L,5,FALSE)),"",VLOOKUP(B62,'Licenciés 2023'!$A:$L,5,FALSE))</f>
        <v/>
      </c>
      <c r="F62" s="2" t="str">
        <f>IF(ISNA(VLOOKUP(B62,'Licenciés 2023'!$A:$L,7,FALSE)),"",VLOOKUP(B62,'Licenciés 2023'!$A:$L,7,FALSE))</f>
        <v/>
      </c>
      <c r="G62" s="2" t="str">
        <f>IF(ISNA(VLOOKUP(B62,'Licenciés 2023'!$A:$L,6,FALSE)),"",VLOOKUP(B62,'Licenciés 2023'!$A:$L,6,FALSE))</f>
        <v/>
      </c>
      <c r="H62" s="2" t="str">
        <f t="shared" si="2"/>
        <v/>
      </c>
      <c r="I62" s="12" t="str">
        <f>IF(ISNA(VLOOKUP(B62,'Licenciés 2023'!$A:$L,9,FALSE)),"",VLOOKUP(B62,'Licenciés 2023'!$A:$L,9,FALSE))</f>
        <v/>
      </c>
      <c r="J62" s="2" t="str">
        <f>IF(ISNA(VLOOKUP(B62,'Licenciés 2023'!$A:$L,8,FALSE)),"",VLOOKUP(B62,'Licenciés 2023'!$A:$L,8,FALSE))</f>
        <v/>
      </c>
      <c r="K62" s="11"/>
      <c r="L62" s="68"/>
      <c r="M62" s="68"/>
      <c r="N62" s="66"/>
    </row>
    <row r="63" spans="1:14" ht="16" hidden="1" outlineLevel="1">
      <c r="A63" s="1"/>
      <c r="B63" s="1"/>
      <c r="C63" s="2" t="str">
        <f>IF(ISNA(VLOOKUP(B63,'Licenciés 2023'!$A:$L,3,FALSE)),"",VLOOKUP(B63,'Licenciés 2023'!$A:$L,3,FALSE))</f>
        <v/>
      </c>
      <c r="D63" s="2" t="str">
        <f>IF(ISNA(VLOOKUP(B63,'Licenciés 2023'!$A:$L,4,FALSE)),"",VLOOKUP(B63,'Licenciés 2023'!$A:$L,4,FALSE))</f>
        <v/>
      </c>
      <c r="E63" s="2" t="str">
        <f>IF(ISNA(VLOOKUP(B63,'Licenciés 2023'!$A:$L,5,FALSE)),"",VLOOKUP(B63,'Licenciés 2023'!$A:$L,5,FALSE))</f>
        <v/>
      </c>
      <c r="F63" s="2" t="str">
        <f>IF(ISNA(VLOOKUP(B63,'Licenciés 2023'!$A:$L,7,FALSE)),"",VLOOKUP(B63,'Licenciés 2023'!$A:$L,7,FALSE))</f>
        <v/>
      </c>
      <c r="G63" s="2" t="str">
        <f>IF(ISNA(VLOOKUP(B63,'Licenciés 2023'!$A:$L,6,FALSE)),"",VLOOKUP(B63,'Licenciés 2023'!$A:$L,6,FALSE))</f>
        <v/>
      </c>
      <c r="H63" s="2" t="str">
        <f t="shared" si="2"/>
        <v/>
      </c>
      <c r="I63" s="12" t="str">
        <f>IF(ISNA(VLOOKUP(B63,'Licenciés 2023'!$A:$L,9,FALSE)),"",VLOOKUP(B63,'Licenciés 2023'!$A:$L,9,FALSE))</f>
        <v/>
      </c>
      <c r="J63" s="2" t="str">
        <f>IF(ISNA(VLOOKUP(B63,'Licenciés 2023'!$A:$L,8,FALSE)),"",VLOOKUP(B63,'Licenciés 2023'!$A:$L,8,FALSE))</f>
        <v/>
      </c>
      <c r="K63" s="11"/>
      <c r="L63" s="68"/>
      <c r="M63" s="68"/>
      <c r="N63" s="66"/>
    </row>
    <row r="64" spans="1:14" ht="16" hidden="1" outlineLevel="1">
      <c r="A64" s="1"/>
      <c r="B64" s="1"/>
      <c r="C64" s="2" t="str">
        <f>IF(ISNA(VLOOKUP(B64,'Licenciés 2023'!$A:$L,3,FALSE)),"",VLOOKUP(B64,'Licenciés 2023'!$A:$L,3,FALSE))</f>
        <v/>
      </c>
      <c r="D64" s="2" t="str">
        <f>IF(ISNA(VLOOKUP(B64,'Licenciés 2023'!$A:$L,4,FALSE)),"",VLOOKUP(B64,'Licenciés 2023'!$A:$L,4,FALSE))</f>
        <v/>
      </c>
      <c r="E64" s="2" t="str">
        <f>IF(ISNA(VLOOKUP(B64,'Licenciés 2023'!$A:$L,5,FALSE)),"",VLOOKUP(B64,'Licenciés 2023'!$A:$L,5,FALSE))</f>
        <v/>
      </c>
      <c r="F64" s="2" t="str">
        <f>IF(ISNA(VLOOKUP(B64,'Licenciés 2023'!$A:$L,7,FALSE)),"",VLOOKUP(B64,'Licenciés 2023'!$A:$L,7,FALSE))</f>
        <v/>
      </c>
      <c r="G64" s="2" t="str">
        <f>IF(ISNA(VLOOKUP(B64,'Licenciés 2023'!$A:$L,6,FALSE)),"",VLOOKUP(B64,'Licenciés 2023'!$A:$L,6,FALSE))</f>
        <v/>
      </c>
      <c r="H64" s="2" t="str">
        <f t="shared" si="2"/>
        <v/>
      </c>
      <c r="I64" s="12" t="str">
        <f>IF(ISNA(VLOOKUP(B64,'Licenciés 2023'!$A:$L,9,FALSE)),"",VLOOKUP(B64,'Licenciés 2023'!$A:$L,9,FALSE))</f>
        <v/>
      </c>
      <c r="J64" s="2" t="str">
        <f>IF(ISNA(VLOOKUP(B64,'Licenciés 2023'!$A:$L,8,FALSE)),"",VLOOKUP(B64,'Licenciés 2023'!$A:$L,8,FALSE))</f>
        <v/>
      </c>
      <c r="K64" s="11"/>
      <c r="L64" s="68"/>
      <c r="M64" s="68"/>
      <c r="N64" s="66"/>
    </row>
    <row r="65" spans="1:14" ht="16" hidden="1" outlineLevel="1">
      <c r="A65" s="1"/>
      <c r="B65" s="1"/>
      <c r="C65" s="2" t="str">
        <f>IF(ISNA(VLOOKUP(B65,'Licenciés 2023'!$A:$L,3,FALSE)),"",VLOOKUP(B65,'Licenciés 2023'!$A:$L,3,FALSE))</f>
        <v/>
      </c>
      <c r="D65" s="2" t="str">
        <f>IF(ISNA(VLOOKUP(B65,'Licenciés 2023'!$A:$L,4,FALSE)),"",VLOOKUP(B65,'Licenciés 2023'!$A:$L,4,FALSE))</f>
        <v/>
      </c>
      <c r="E65" s="2" t="str">
        <f>IF(ISNA(VLOOKUP(B65,'Licenciés 2023'!$A:$L,5,FALSE)),"",VLOOKUP(B65,'Licenciés 2023'!$A:$L,5,FALSE))</f>
        <v/>
      </c>
      <c r="F65" s="2" t="str">
        <f>IF(ISNA(VLOOKUP(B65,'Licenciés 2023'!$A:$L,7,FALSE)),"",VLOOKUP(B65,'Licenciés 2023'!$A:$L,7,FALSE))</f>
        <v/>
      </c>
      <c r="G65" s="2" t="str">
        <f>IF(ISNA(VLOOKUP(B65,'Licenciés 2023'!$A:$L,6,FALSE)),"",VLOOKUP(B65,'Licenciés 2023'!$A:$L,6,FALSE))</f>
        <v/>
      </c>
      <c r="H65" s="2" t="str">
        <f t="shared" si="2"/>
        <v/>
      </c>
      <c r="I65" s="12" t="str">
        <f>IF(ISNA(VLOOKUP(B65,'Licenciés 2023'!$A:$L,9,FALSE)),"",VLOOKUP(B65,'Licenciés 2023'!$A:$L,9,FALSE))</f>
        <v/>
      </c>
      <c r="J65" s="2" t="str">
        <f>IF(ISNA(VLOOKUP(B65,'Licenciés 2023'!$A:$L,8,FALSE)),"",VLOOKUP(B65,'Licenciés 2023'!$A:$L,8,FALSE))</f>
        <v/>
      </c>
      <c r="K65" s="11"/>
      <c r="L65" s="68"/>
      <c r="M65" s="68"/>
      <c r="N65" s="66"/>
    </row>
    <row r="66" spans="1:14" ht="16" hidden="1" outlineLevel="1">
      <c r="A66" s="1"/>
      <c r="B66" s="1"/>
      <c r="C66" s="2" t="str">
        <f>IF(ISNA(VLOOKUP(B66,'Licenciés 2023'!$A:$L,3,FALSE)),"",VLOOKUP(B66,'Licenciés 2023'!$A:$L,3,FALSE))</f>
        <v/>
      </c>
      <c r="D66" s="2" t="str">
        <f>IF(ISNA(VLOOKUP(B66,'Licenciés 2023'!$A:$L,4,FALSE)),"",VLOOKUP(B66,'Licenciés 2023'!$A:$L,4,FALSE))</f>
        <v/>
      </c>
      <c r="E66" s="2" t="str">
        <f>IF(ISNA(VLOOKUP(B66,'Licenciés 2023'!$A:$L,5,FALSE)),"",VLOOKUP(B66,'Licenciés 2023'!$A:$L,5,FALSE))</f>
        <v/>
      </c>
      <c r="F66" s="2" t="str">
        <f>IF(ISNA(VLOOKUP(B66,'Licenciés 2023'!$A:$L,7,FALSE)),"",VLOOKUP(B66,'Licenciés 2023'!$A:$L,7,FALSE))</f>
        <v/>
      </c>
      <c r="G66" s="2" t="str">
        <f>IF(ISNA(VLOOKUP(B66,'Licenciés 2023'!$A:$L,6,FALSE)),"",VLOOKUP(B66,'Licenciés 2023'!$A:$L,6,FALSE))</f>
        <v/>
      </c>
      <c r="H66" s="2" t="str">
        <f t="shared" si="2"/>
        <v/>
      </c>
      <c r="I66" s="12" t="str">
        <f>IF(ISNA(VLOOKUP(B66,'Licenciés 2023'!$A:$L,9,FALSE)),"",VLOOKUP(B66,'Licenciés 2023'!$A:$L,9,FALSE))</f>
        <v/>
      </c>
      <c r="J66" s="2" t="str">
        <f>IF(ISNA(VLOOKUP(B66,'Licenciés 2023'!$A:$L,8,FALSE)),"",VLOOKUP(B66,'Licenciés 2023'!$A:$L,8,FALSE))</f>
        <v/>
      </c>
      <c r="K66" s="11"/>
      <c r="L66" s="68"/>
      <c r="M66" s="68"/>
      <c r="N66" s="66"/>
    </row>
    <row r="67" spans="1:14" ht="16" hidden="1" outlineLevel="1">
      <c r="A67" s="1"/>
      <c r="B67" s="1"/>
      <c r="C67" s="2" t="str">
        <f>IF(ISNA(VLOOKUP(B67,'Licenciés 2023'!$A:$L,3,FALSE)),"",VLOOKUP(B67,'Licenciés 2023'!$A:$L,3,FALSE))</f>
        <v/>
      </c>
      <c r="D67" s="2" t="str">
        <f>IF(ISNA(VLOOKUP(B67,'Licenciés 2023'!$A:$L,4,FALSE)),"",VLOOKUP(B67,'Licenciés 2023'!$A:$L,4,FALSE))</f>
        <v/>
      </c>
      <c r="E67" s="2" t="str">
        <f>IF(ISNA(VLOOKUP(B67,'Licenciés 2023'!$A:$L,5,FALSE)),"",VLOOKUP(B67,'Licenciés 2023'!$A:$L,5,FALSE))</f>
        <v/>
      </c>
      <c r="F67" s="2" t="str">
        <f>IF(ISNA(VLOOKUP(B67,'Licenciés 2023'!$A:$L,7,FALSE)),"",VLOOKUP(B67,'Licenciés 2023'!$A:$L,7,FALSE))</f>
        <v/>
      </c>
      <c r="G67" s="2" t="str">
        <f>IF(ISNA(VLOOKUP(B67,'Licenciés 2023'!$A:$L,6,FALSE)),"",VLOOKUP(B67,'Licenciés 2023'!$A:$L,6,FALSE))</f>
        <v/>
      </c>
      <c r="H67" s="2" t="str">
        <f t="shared" si="2"/>
        <v/>
      </c>
      <c r="I67" s="12" t="str">
        <f>IF(ISNA(VLOOKUP(B67,'Licenciés 2023'!$A:$L,9,FALSE)),"",VLOOKUP(B67,'Licenciés 2023'!$A:$L,9,FALSE))</f>
        <v/>
      </c>
      <c r="J67" s="2" t="str">
        <f>IF(ISNA(VLOOKUP(B67,'Licenciés 2023'!$A:$L,8,FALSE)),"",VLOOKUP(B67,'Licenciés 2023'!$A:$L,8,FALSE))</f>
        <v/>
      </c>
      <c r="K67" s="11"/>
      <c r="L67" s="68"/>
      <c r="M67" s="68"/>
      <c r="N67" s="66"/>
    </row>
    <row r="68" spans="1:14" ht="16" hidden="1" outlineLevel="1">
      <c r="A68" s="1"/>
      <c r="B68" s="1"/>
      <c r="C68" s="2" t="str">
        <f>IF(ISNA(VLOOKUP(B68,'Licenciés 2023'!$A:$L,3,FALSE)),"",VLOOKUP(B68,'Licenciés 2023'!$A:$L,3,FALSE))</f>
        <v/>
      </c>
      <c r="D68" s="2" t="str">
        <f>IF(ISNA(VLOOKUP(B68,'Licenciés 2023'!$A:$L,4,FALSE)),"",VLOOKUP(B68,'Licenciés 2023'!$A:$L,4,FALSE))</f>
        <v/>
      </c>
      <c r="E68" s="2" t="str">
        <f>IF(ISNA(VLOOKUP(B68,'Licenciés 2023'!$A:$L,5,FALSE)),"",VLOOKUP(B68,'Licenciés 2023'!$A:$L,5,FALSE))</f>
        <v/>
      </c>
      <c r="F68" s="2" t="str">
        <f>IF(ISNA(VLOOKUP(B68,'Licenciés 2023'!$A:$L,7,FALSE)),"",VLOOKUP(B68,'Licenciés 2023'!$A:$L,7,FALSE))</f>
        <v/>
      </c>
      <c r="G68" s="2" t="str">
        <f>IF(ISNA(VLOOKUP(B68,'Licenciés 2023'!$A:$L,6,FALSE)),"",VLOOKUP(B68,'Licenciés 2023'!$A:$L,6,FALSE))</f>
        <v/>
      </c>
      <c r="H68" s="2" t="str">
        <f t="shared" si="2"/>
        <v/>
      </c>
      <c r="I68" s="12" t="str">
        <f>IF(ISNA(VLOOKUP(B68,'Licenciés 2023'!$A:$L,9,FALSE)),"",VLOOKUP(B68,'Licenciés 2023'!$A:$L,9,FALSE))</f>
        <v/>
      </c>
      <c r="J68" s="2" t="str">
        <f>IF(ISNA(VLOOKUP(B68,'Licenciés 2023'!$A:$L,8,FALSE)),"",VLOOKUP(B68,'Licenciés 2023'!$A:$L,8,FALSE))</f>
        <v/>
      </c>
      <c r="K68" s="11"/>
      <c r="L68" s="68"/>
      <c r="M68" s="68"/>
      <c r="N68" s="66"/>
    </row>
    <row r="69" spans="1:14" ht="16" hidden="1" outlineLevel="1">
      <c r="A69" s="1"/>
      <c r="B69" s="1"/>
      <c r="C69" s="2" t="str">
        <f>IF(ISNA(VLOOKUP(B69,'Licenciés 2023'!$A:$L,3,FALSE)),"",VLOOKUP(B69,'Licenciés 2023'!$A:$L,3,FALSE))</f>
        <v/>
      </c>
      <c r="D69" s="2" t="str">
        <f>IF(ISNA(VLOOKUP(B69,'Licenciés 2023'!$A:$L,4,FALSE)),"",VLOOKUP(B69,'Licenciés 2023'!$A:$L,4,FALSE))</f>
        <v/>
      </c>
      <c r="E69" s="2" t="str">
        <f>IF(ISNA(VLOOKUP(B69,'Licenciés 2023'!$A:$L,5,FALSE)),"",VLOOKUP(B69,'Licenciés 2023'!$A:$L,5,FALSE))</f>
        <v/>
      </c>
      <c r="F69" s="2" t="str">
        <f>IF(ISNA(VLOOKUP(B69,'Licenciés 2023'!$A:$L,7,FALSE)),"",VLOOKUP(B69,'Licenciés 2023'!$A:$L,7,FALSE))</f>
        <v/>
      </c>
      <c r="G69" s="2" t="str">
        <f>IF(ISNA(VLOOKUP(B69,'Licenciés 2023'!$A:$L,6,FALSE)),"",VLOOKUP(B69,'Licenciés 2023'!$A:$L,6,FALSE))</f>
        <v/>
      </c>
      <c r="H69" s="2" t="str">
        <f t="shared" si="2"/>
        <v/>
      </c>
      <c r="I69" s="12" t="str">
        <f>IF(ISNA(VLOOKUP(B69,'Licenciés 2023'!$A:$L,9,FALSE)),"",VLOOKUP(B69,'Licenciés 2023'!$A:$L,9,FALSE))</f>
        <v/>
      </c>
      <c r="J69" s="2" t="str">
        <f>IF(ISNA(VLOOKUP(B69,'Licenciés 2023'!$A:$L,8,FALSE)),"",VLOOKUP(B69,'Licenciés 2023'!$A:$L,8,FALSE))</f>
        <v/>
      </c>
      <c r="K69" s="11"/>
      <c r="L69" s="68"/>
      <c r="M69" s="68"/>
      <c r="N69" s="66"/>
    </row>
    <row r="70" spans="1:14" ht="16" hidden="1" outlineLevel="1">
      <c r="A70" s="1"/>
      <c r="B70" s="1"/>
      <c r="C70" s="2" t="str">
        <f>IF(ISNA(VLOOKUP(B70,'Licenciés 2023'!$A:$L,3,FALSE)),"",VLOOKUP(B70,'Licenciés 2023'!$A:$L,3,FALSE))</f>
        <v/>
      </c>
      <c r="D70" s="2" t="str">
        <f>IF(ISNA(VLOOKUP(B70,'Licenciés 2023'!$A:$L,4,FALSE)),"",VLOOKUP(B70,'Licenciés 2023'!$A:$L,4,FALSE))</f>
        <v/>
      </c>
      <c r="E70" s="2" t="str">
        <f>IF(ISNA(VLOOKUP(B70,'Licenciés 2023'!$A:$L,5,FALSE)),"",VLOOKUP(B70,'Licenciés 2023'!$A:$L,5,FALSE))</f>
        <v/>
      </c>
      <c r="F70" s="2" t="str">
        <f>IF(ISNA(VLOOKUP(B70,'Licenciés 2023'!$A:$L,7,FALSE)),"",VLOOKUP(B70,'Licenciés 2023'!$A:$L,7,FALSE))</f>
        <v/>
      </c>
      <c r="G70" s="2" t="str">
        <f>IF(ISNA(VLOOKUP(B70,'Licenciés 2023'!$A:$L,6,FALSE)),"",VLOOKUP(B70,'Licenciés 2023'!$A:$L,6,FALSE))</f>
        <v/>
      </c>
      <c r="H70" s="2" t="str">
        <f t="shared" si="2"/>
        <v/>
      </c>
      <c r="I70" s="12" t="str">
        <f>IF(ISNA(VLOOKUP(B70,'Licenciés 2023'!$A:$L,9,FALSE)),"",VLOOKUP(B70,'Licenciés 2023'!$A:$L,9,FALSE))</f>
        <v/>
      </c>
      <c r="J70" s="2" t="str">
        <f>IF(ISNA(VLOOKUP(B70,'Licenciés 2023'!$A:$L,8,FALSE)),"",VLOOKUP(B70,'Licenciés 2023'!$A:$L,8,FALSE))</f>
        <v/>
      </c>
      <c r="K70" s="11"/>
      <c r="L70" s="68"/>
      <c r="M70" s="68"/>
      <c r="N70" s="66"/>
    </row>
    <row r="71" spans="1:14" ht="16" hidden="1" outlineLevel="1">
      <c r="A71" s="1"/>
      <c r="B71" s="1"/>
      <c r="C71" s="2" t="str">
        <f>IF(ISNA(VLOOKUP(B71,'Licenciés 2023'!$A:$L,3,FALSE)),"",VLOOKUP(B71,'Licenciés 2023'!$A:$L,3,FALSE))</f>
        <v/>
      </c>
      <c r="D71" s="2" t="str">
        <f>IF(ISNA(VLOOKUP(B71,'Licenciés 2023'!$A:$L,4,FALSE)),"",VLOOKUP(B71,'Licenciés 2023'!$A:$L,4,FALSE))</f>
        <v/>
      </c>
      <c r="E71" s="2" t="str">
        <f>IF(ISNA(VLOOKUP(B71,'Licenciés 2023'!$A:$L,5,FALSE)),"",VLOOKUP(B71,'Licenciés 2023'!$A:$L,5,FALSE))</f>
        <v/>
      </c>
      <c r="F71" s="2" t="str">
        <f>IF(ISNA(VLOOKUP(B71,'Licenciés 2023'!$A:$L,7,FALSE)),"",VLOOKUP(B71,'Licenciés 2023'!$A:$L,7,FALSE))</f>
        <v/>
      </c>
      <c r="G71" s="2" t="str">
        <f>IF(ISNA(VLOOKUP(B71,'Licenciés 2023'!$A:$L,6,FALSE)),"",VLOOKUP(B71,'Licenciés 2023'!$A:$L,6,FALSE))</f>
        <v/>
      </c>
      <c r="H71" s="2" t="str">
        <f t="shared" si="2"/>
        <v/>
      </c>
      <c r="I71" s="12" t="str">
        <f>IF(ISNA(VLOOKUP(B71,'Licenciés 2023'!$A:$L,9,FALSE)),"",VLOOKUP(B71,'Licenciés 2023'!$A:$L,9,FALSE))</f>
        <v/>
      </c>
      <c r="J71" s="2" t="str">
        <f>IF(ISNA(VLOOKUP(B71,'Licenciés 2023'!$A:$L,8,FALSE)),"",VLOOKUP(B71,'Licenciés 2023'!$A:$L,8,FALSE))</f>
        <v/>
      </c>
      <c r="K71" s="11"/>
      <c r="L71" s="68"/>
      <c r="M71" s="68"/>
      <c r="N71" s="66"/>
    </row>
    <row r="72" spans="1:14" ht="16" hidden="1" outlineLevel="1">
      <c r="A72" s="1"/>
      <c r="B72" s="1"/>
      <c r="C72" s="2" t="str">
        <f>IF(ISNA(VLOOKUP(B72,'Licenciés 2023'!$A:$L,3,FALSE)),"",VLOOKUP(B72,'Licenciés 2023'!$A:$L,3,FALSE))</f>
        <v/>
      </c>
      <c r="D72" s="2" t="str">
        <f>IF(ISNA(VLOOKUP(B72,'Licenciés 2023'!$A:$L,4,FALSE)),"",VLOOKUP(B72,'Licenciés 2023'!$A:$L,4,FALSE))</f>
        <v/>
      </c>
      <c r="E72" s="2" t="str">
        <f>IF(ISNA(VLOOKUP(B72,'Licenciés 2023'!$A:$L,5,FALSE)),"",VLOOKUP(B72,'Licenciés 2023'!$A:$L,5,FALSE))</f>
        <v/>
      </c>
      <c r="F72" s="2" t="str">
        <f>IF(ISNA(VLOOKUP(B72,'Licenciés 2023'!$A:$L,7,FALSE)),"",VLOOKUP(B72,'Licenciés 2023'!$A:$L,7,FALSE))</f>
        <v/>
      </c>
      <c r="G72" s="2" t="str">
        <f>IF(ISNA(VLOOKUP(B72,'Licenciés 2023'!$A:$L,6,FALSE)),"",VLOOKUP(B72,'Licenciés 2023'!$A:$L,6,FALSE))</f>
        <v/>
      </c>
      <c r="H72" s="2" t="str">
        <f t="shared" si="2"/>
        <v/>
      </c>
      <c r="I72" s="12" t="str">
        <f>IF(ISNA(VLOOKUP(B72,'Licenciés 2023'!$A:$L,9,FALSE)),"",VLOOKUP(B72,'Licenciés 2023'!$A:$L,9,FALSE))</f>
        <v/>
      </c>
      <c r="J72" s="2" t="str">
        <f>IF(ISNA(VLOOKUP(B72,'Licenciés 2023'!$A:$L,8,FALSE)),"",VLOOKUP(B72,'Licenciés 2023'!$A:$L,8,FALSE))</f>
        <v/>
      </c>
      <c r="K72" s="11"/>
      <c r="L72" s="68"/>
      <c r="M72" s="68"/>
      <c r="N72" s="66"/>
    </row>
    <row r="73" spans="1:14" ht="16" hidden="1" outlineLevel="1">
      <c r="A73" s="1"/>
      <c r="B73" s="1"/>
      <c r="C73" s="2" t="str">
        <f>IF(ISNA(VLOOKUP(B73,'Licenciés 2023'!$A:$L,3,FALSE)),"",VLOOKUP(B73,'Licenciés 2023'!$A:$L,3,FALSE))</f>
        <v/>
      </c>
      <c r="D73" s="2" t="str">
        <f>IF(ISNA(VLOOKUP(B73,'Licenciés 2023'!$A:$L,4,FALSE)),"",VLOOKUP(B73,'Licenciés 2023'!$A:$L,4,FALSE))</f>
        <v/>
      </c>
      <c r="E73" s="2" t="str">
        <f>IF(ISNA(VLOOKUP(B73,'Licenciés 2023'!$A:$L,5,FALSE)),"",VLOOKUP(B73,'Licenciés 2023'!$A:$L,5,FALSE))</f>
        <v/>
      </c>
      <c r="F73" s="2" t="str">
        <f>IF(ISNA(VLOOKUP(B73,'Licenciés 2023'!$A:$L,7,FALSE)),"",VLOOKUP(B73,'Licenciés 2023'!$A:$L,7,FALSE))</f>
        <v/>
      </c>
      <c r="G73" s="2" t="str">
        <f>IF(ISNA(VLOOKUP(B73,'Licenciés 2023'!$A:$L,6,FALSE)),"",VLOOKUP(B73,'Licenciés 2023'!$A:$L,6,FALSE))</f>
        <v/>
      </c>
      <c r="H73" s="2" t="str">
        <f t="shared" si="2"/>
        <v/>
      </c>
      <c r="I73" s="12" t="str">
        <f>IF(ISNA(VLOOKUP(B73,'Licenciés 2023'!$A:$L,9,FALSE)),"",VLOOKUP(B73,'Licenciés 2023'!$A:$L,9,FALSE))</f>
        <v/>
      </c>
      <c r="J73" s="2" t="str">
        <f>IF(ISNA(VLOOKUP(B73,'Licenciés 2023'!$A:$L,8,FALSE)),"",VLOOKUP(B73,'Licenciés 2023'!$A:$L,8,FALSE))</f>
        <v/>
      </c>
      <c r="K73" s="11"/>
      <c r="L73" s="68"/>
      <c r="M73" s="68"/>
      <c r="N73" s="66"/>
    </row>
    <row r="74" spans="1:14" ht="16" hidden="1" outlineLevel="1">
      <c r="A74" s="1"/>
      <c r="B74" s="1"/>
      <c r="C74" s="2" t="str">
        <f>IF(ISNA(VLOOKUP(B74,'Licenciés 2023'!$A:$L,3,FALSE)),"",VLOOKUP(B74,'Licenciés 2023'!$A:$L,3,FALSE))</f>
        <v/>
      </c>
      <c r="D74" s="2" t="str">
        <f>IF(ISNA(VLOOKUP(B74,'Licenciés 2023'!$A:$L,4,FALSE)),"",VLOOKUP(B74,'Licenciés 2023'!$A:$L,4,FALSE))</f>
        <v/>
      </c>
      <c r="E74" s="2" t="str">
        <f>IF(ISNA(VLOOKUP(B74,'Licenciés 2023'!$A:$L,5,FALSE)),"",VLOOKUP(B74,'Licenciés 2023'!$A:$L,5,FALSE))</f>
        <v/>
      </c>
      <c r="F74" s="2" t="str">
        <f>IF(ISNA(VLOOKUP(B74,'Licenciés 2023'!$A:$L,7,FALSE)),"",VLOOKUP(B74,'Licenciés 2023'!$A:$L,7,FALSE))</f>
        <v/>
      </c>
      <c r="G74" s="2" t="str">
        <f>IF(ISNA(VLOOKUP(B74,'Licenciés 2023'!$A:$L,6,FALSE)),"",VLOOKUP(B74,'Licenciés 2023'!$A:$L,6,FALSE))</f>
        <v/>
      </c>
      <c r="H74" s="2" t="str">
        <f t="shared" si="2"/>
        <v/>
      </c>
      <c r="I74" s="12" t="str">
        <f>IF(ISNA(VLOOKUP(B74,'Licenciés 2023'!$A:$L,9,FALSE)),"",VLOOKUP(B74,'Licenciés 2023'!$A:$L,9,FALSE))</f>
        <v/>
      </c>
      <c r="J74" s="2" t="str">
        <f>IF(ISNA(VLOOKUP(B74,'Licenciés 2023'!$A:$L,8,FALSE)),"",VLOOKUP(B74,'Licenciés 2023'!$A:$L,8,FALSE))</f>
        <v/>
      </c>
      <c r="K74" s="11"/>
      <c r="L74" s="68"/>
      <c r="M74" s="68"/>
      <c r="N74" s="66"/>
    </row>
    <row r="75" spans="1:14" ht="16" hidden="1" outlineLevel="1">
      <c r="A75" s="1"/>
      <c r="B75" s="1"/>
      <c r="C75" s="2" t="str">
        <f>IF(ISNA(VLOOKUP(B75,'Licenciés 2023'!$A:$L,3,FALSE)),"",VLOOKUP(B75,'Licenciés 2023'!$A:$L,3,FALSE))</f>
        <v/>
      </c>
      <c r="D75" s="2" t="str">
        <f>IF(ISNA(VLOOKUP(B75,'Licenciés 2023'!$A:$L,4,FALSE)),"",VLOOKUP(B75,'Licenciés 2023'!$A:$L,4,FALSE))</f>
        <v/>
      </c>
      <c r="E75" s="2" t="str">
        <f>IF(ISNA(VLOOKUP(B75,'Licenciés 2023'!$A:$L,5,FALSE)),"",VLOOKUP(B75,'Licenciés 2023'!$A:$L,5,FALSE))</f>
        <v/>
      </c>
      <c r="F75" s="2" t="str">
        <f>IF(ISNA(VLOOKUP(B75,'Licenciés 2023'!$A:$L,7,FALSE)),"",VLOOKUP(B75,'Licenciés 2023'!$A:$L,7,FALSE))</f>
        <v/>
      </c>
      <c r="G75" s="2" t="str">
        <f>IF(ISNA(VLOOKUP(B75,'Licenciés 2023'!$A:$L,6,FALSE)),"",VLOOKUP(B75,'Licenciés 2023'!$A:$L,6,FALSE))</f>
        <v/>
      </c>
      <c r="H75" s="2" t="str">
        <f t="shared" si="2"/>
        <v/>
      </c>
      <c r="I75" s="12" t="str">
        <f>IF(ISNA(VLOOKUP(B75,'Licenciés 2023'!$A:$L,9,FALSE)),"",VLOOKUP(B75,'Licenciés 2023'!$A:$L,9,FALSE))</f>
        <v/>
      </c>
      <c r="J75" s="2" t="str">
        <f>IF(ISNA(VLOOKUP(B75,'Licenciés 2023'!$A:$L,8,FALSE)),"",VLOOKUP(B75,'Licenciés 2023'!$A:$L,8,FALSE))</f>
        <v/>
      </c>
      <c r="K75" s="11"/>
      <c r="L75" s="68"/>
      <c r="M75" s="68"/>
      <c r="N75" s="66"/>
    </row>
    <row r="76" spans="1:14" collapsed="1">
      <c r="A76" s="22"/>
      <c r="B76" s="25" t="s">
        <v>22</v>
      </c>
      <c r="C76" s="26"/>
      <c r="D76" s="26"/>
      <c r="E76" s="26"/>
      <c r="F76" s="26"/>
      <c r="G76" s="26"/>
      <c r="H76" s="26"/>
      <c r="I76" s="26"/>
      <c r="J76" s="27"/>
      <c r="K76" s="23" t="str">
        <f>F10&amp;" "&amp;B76</f>
        <v xml:space="preserve"> Benjamin</v>
      </c>
      <c r="L76" s="59"/>
      <c r="M76" s="62"/>
      <c r="N76" s="67"/>
    </row>
    <row r="77" spans="1:14" ht="16" hidden="1" outlineLevel="1">
      <c r="A77" s="1"/>
      <c r="B77" s="1"/>
      <c r="C77" s="2" t="str">
        <f>IF(ISNA(VLOOKUP(B77,'Licenciés 2023'!$A:$L,3,FALSE)),"",VLOOKUP(B77,'Licenciés 2023'!$A:$L,3,FALSE))</f>
        <v/>
      </c>
      <c r="D77" s="2" t="str">
        <f>IF(ISNA(VLOOKUP(B77,'Licenciés 2023'!$A:$L,4,FALSE)),"",VLOOKUP(B77,'Licenciés 2023'!$A:$L,4,FALSE))</f>
        <v/>
      </c>
      <c r="E77" s="2" t="str">
        <f>IF(ISNA(VLOOKUP(B77,'Licenciés 2023'!$A:$L,5,FALSE)),"",VLOOKUP(B77,'Licenciés 2023'!$A:$L,5,FALSE))</f>
        <v/>
      </c>
      <c r="F77" s="2" t="str">
        <f>IF(ISNA(VLOOKUP(B77,'Licenciés 2023'!$A:$L,7,FALSE)),"",VLOOKUP(B77,'Licenciés 2023'!$A:$L,7,FALSE))</f>
        <v/>
      </c>
      <c r="G77" s="2" t="str">
        <f>IF(ISNA(VLOOKUP(B77,'Licenciés 2023'!$A:$L,6,FALSE)),"",VLOOKUP(B77,'Licenciés 2023'!$A:$L,6,FALSE))</f>
        <v/>
      </c>
      <c r="H77" s="2" t="str">
        <f>IF(B77="","",YEAR(G77))</f>
        <v/>
      </c>
      <c r="I77" s="12" t="str">
        <f>IF(ISNA(VLOOKUP(B77,'Licenciés 2023'!$A:$L,9,FALSE)),"",VLOOKUP(B77,'Licenciés 2023'!$A:$L,9,FALSE))</f>
        <v/>
      </c>
      <c r="J77" s="2" t="str">
        <f>IF(ISNA(VLOOKUP(B77,'Licenciés 2023'!$A:$L,8,FALSE)),"",VLOOKUP(B77,'Licenciés 2023'!$A:$L,8,FALSE))</f>
        <v/>
      </c>
      <c r="K77" s="11"/>
      <c r="L77" s="60"/>
      <c r="M77" s="63"/>
      <c r="N77" s="66"/>
    </row>
    <row r="78" spans="1:14" ht="16" hidden="1" outlineLevel="1">
      <c r="A78" s="1"/>
      <c r="B78" s="1"/>
      <c r="C78" s="2" t="str">
        <f>IF(ISNA(VLOOKUP(B78,'Licenciés 2023'!$A:$L,3,FALSE)),"",VLOOKUP(B78,'Licenciés 2023'!$A:$L,3,FALSE))</f>
        <v/>
      </c>
      <c r="D78" s="2" t="str">
        <f>IF(ISNA(VLOOKUP(B78,'Licenciés 2023'!$A:$L,4,FALSE)),"",VLOOKUP(B78,'Licenciés 2023'!$A:$L,4,FALSE))</f>
        <v/>
      </c>
      <c r="E78" s="2" t="str">
        <f>IF(ISNA(VLOOKUP(B78,'Licenciés 2023'!$A:$L,5,FALSE)),"",VLOOKUP(B78,'Licenciés 2023'!$A:$L,5,FALSE))</f>
        <v/>
      </c>
      <c r="F78" s="2" t="str">
        <f>IF(ISNA(VLOOKUP(B78,'Licenciés 2023'!$A:$L,7,FALSE)),"",VLOOKUP(B78,'Licenciés 2023'!$A:$L,7,FALSE))</f>
        <v/>
      </c>
      <c r="G78" s="2" t="str">
        <f>IF(ISNA(VLOOKUP(B78,'Licenciés 2023'!$A:$L,6,FALSE)),"",VLOOKUP(B78,'Licenciés 2023'!$A:$L,6,FALSE))</f>
        <v/>
      </c>
      <c r="H78" s="2" t="str">
        <f t="shared" ref="H78:H101" si="3">IF(B78="","",YEAR(G78))</f>
        <v/>
      </c>
      <c r="I78" s="12" t="str">
        <f>IF(ISNA(VLOOKUP(B78,'Licenciés 2023'!$A:$L,9,FALSE)),"",VLOOKUP(B78,'Licenciés 2023'!$A:$L,9,FALSE))</f>
        <v/>
      </c>
      <c r="J78" s="2" t="str">
        <f>IF(ISNA(VLOOKUP(B78,'Licenciés 2023'!$A:$L,8,FALSE)),"",VLOOKUP(B78,'Licenciés 2023'!$A:$L,8,FALSE))</f>
        <v/>
      </c>
      <c r="K78" s="11"/>
      <c r="L78" s="60"/>
      <c r="M78" s="63"/>
      <c r="N78" s="66"/>
    </row>
    <row r="79" spans="1:14" ht="16" hidden="1" outlineLevel="1">
      <c r="A79" s="1"/>
      <c r="B79" s="1"/>
      <c r="C79" s="2" t="str">
        <f>IF(ISNA(VLOOKUP(B79,'Licenciés 2023'!$A:$L,3,FALSE)),"",VLOOKUP(B79,'Licenciés 2023'!$A:$L,3,FALSE))</f>
        <v/>
      </c>
      <c r="D79" s="2" t="str">
        <f>IF(ISNA(VLOOKUP(B79,'Licenciés 2023'!$A:$L,4,FALSE)),"",VLOOKUP(B79,'Licenciés 2023'!$A:$L,4,FALSE))</f>
        <v/>
      </c>
      <c r="E79" s="2" t="str">
        <f>IF(ISNA(VLOOKUP(B79,'Licenciés 2023'!$A:$L,5,FALSE)),"",VLOOKUP(B79,'Licenciés 2023'!$A:$L,5,FALSE))</f>
        <v/>
      </c>
      <c r="F79" s="2" t="str">
        <f>IF(ISNA(VLOOKUP(B79,'Licenciés 2023'!$A:$L,7,FALSE)),"",VLOOKUP(B79,'Licenciés 2023'!$A:$L,7,FALSE))</f>
        <v/>
      </c>
      <c r="G79" s="2" t="str">
        <f>IF(ISNA(VLOOKUP(B79,'Licenciés 2023'!$A:$L,6,FALSE)),"",VLOOKUP(B79,'Licenciés 2023'!$A:$L,6,FALSE))</f>
        <v/>
      </c>
      <c r="H79" s="2" t="str">
        <f t="shared" si="3"/>
        <v/>
      </c>
      <c r="I79" s="12" t="str">
        <f>IF(ISNA(VLOOKUP(B79,'Licenciés 2023'!$A:$L,9,FALSE)),"",VLOOKUP(B79,'Licenciés 2023'!$A:$L,9,FALSE))</f>
        <v/>
      </c>
      <c r="J79" s="2" t="str">
        <f>IF(ISNA(VLOOKUP(B79,'Licenciés 2023'!$A:$L,8,FALSE)),"",VLOOKUP(B79,'Licenciés 2023'!$A:$L,8,FALSE))</f>
        <v/>
      </c>
      <c r="K79" s="11"/>
      <c r="L79" s="60"/>
      <c r="M79" s="63"/>
      <c r="N79" s="66"/>
    </row>
    <row r="80" spans="1:14" ht="16" hidden="1" outlineLevel="1">
      <c r="A80" s="1"/>
      <c r="B80" s="1"/>
      <c r="C80" s="2" t="str">
        <f>IF(ISNA(VLOOKUP(B80,'Licenciés 2023'!$A:$L,3,FALSE)),"",VLOOKUP(B80,'Licenciés 2023'!$A:$L,3,FALSE))</f>
        <v/>
      </c>
      <c r="D80" s="2" t="str">
        <f>IF(ISNA(VLOOKUP(B80,'Licenciés 2023'!$A:$L,4,FALSE)),"",VLOOKUP(B80,'Licenciés 2023'!$A:$L,4,FALSE))</f>
        <v/>
      </c>
      <c r="E80" s="2" t="str">
        <f>IF(ISNA(VLOOKUP(B80,'Licenciés 2023'!$A:$L,5,FALSE)),"",VLOOKUP(B80,'Licenciés 2023'!$A:$L,5,FALSE))</f>
        <v/>
      </c>
      <c r="F80" s="2" t="str">
        <f>IF(ISNA(VLOOKUP(B80,'Licenciés 2023'!$A:$L,7,FALSE)),"",VLOOKUP(B80,'Licenciés 2023'!$A:$L,7,FALSE))</f>
        <v/>
      </c>
      <c r="G80" s="2" t="str">
        <f>IF(ISNA(VLOOKUP(B80,'Licenciés 2023'!$A:$L,6,FALSE)),"",VLOOKUP(B80,'Licenciés 2023'!$A:$L,6,FALSE))</f>
        <v/>
      </c>
      <c r="H80" s="2" t="str">
        <f t="shared" si="3"/>
        <v/>
      </c>
      <c r="I80" s="12" t="str">
        <f>IF(ISNA(VLOOKUP(B80,'Licenciés 2023'!$A:$L,9,FALSE)),"",VLOOKUP(B80,'Licenciés 2023'!$A:$L,9,FALSE))</f>
        <v/>
      </c>
      <c r="J80" s="2" t="str">
        <f>IF(ISNA(VLOOKUP(B80,'Licenciés 2023'!$A:$L,8,FALSE)),"",VLOOKUP(B80,'Licenciés 2023'!$A:$L,8,FALSE))</f>
        <v/>
      </c>
      <c r="K80" s="11"/>
      <c r="L80" s="60"/>
      <c r="M80" s="63"/>
      <c r="N80" s="66"/>
    </row>
    <row r="81" spans="1:14" ht="16" hidden="1" outlineLevel="1">
      <c r="A81" s="1"/>
      <c r="B81" s="1"/>
      <c r="C81" s="2" t="str">
        <f>IF(ISNA(VLOOKUP(B81,'Licenciés 2023'!$A:$L,3,FALSE)),"",VLOOKUP(B81,'Licenciés 2023'!$A:$L,3,FALSE))</f>
        <v/>
      </c>
      <c r="D81" s="2" t="str">
        <f>IF(ISNA(VLOOKUP(B81,'Licenciés 2023'!$A:$L,4,FALSE)),"",VLOOKUP(B81,'Licenciés 2023'!$A:$L,4,FALSE))</f>
        <v/>
      </c>
      <c r="E81" s="2" t="str">
        <f>IF(ISNA(VLOOKUP(B81,'Licenciés 2023'!$A:$L,5,FALSE)),"",VLOOKUP(B81,'Licenciés 2023'!$A:$L,5,FALSE))</f>
        <v/>
      </c>
      <c r="F81" s="2" t="str">
        <f>IF(ISNA(VLOOKUP(B81,'Licenciés 2023'!$A:$L,7,FALSE)),"",VLOOKUP(B81,'Licenciés 2023'!$A:$L,7,FALSE))</f>
        <v/>
      </c>
      <c r="G81" s="2" t="str">
        <f>IF(ISNA(VLOOKUP(B81,'Licenciés 2023'!$A:$L,6,FALSE)),"",VLOOKUP(B81,'Licenciés 2023'!$A:$L,6,FALSE))</f>
        <v/>
      </c>
      <c r="H81" s="2" t="str">
        <f t="shared" si="3"/>
        <v/>
      </c>
      <c r="I81" s="12" t="str">
        <f>IF(ISNA(VLOOKUP(B81,'Licenciés 2023'!$A:$L,9,FALSE)),"",VLOOKUP(B81,'Licenciés 2023'!$A:$L,9,FALSE))</f>
        <v/>
      </c>
      <c r="J81" s="2" t="str">
        <f>IF(ISNA(VLOOKUP(B81,'Licenciés 2023'!$A:$L,8,FALSE)),"",VLOOKUP(B81,'Licenciés 2023'!$A:$L,8,FALSE))</f>
        <v/>
      </c>
      <c r="K81" s="11"/>
      <c r="L81" s="60"/>
      <c r="M81" s="63"/>
      <c r="N81" s="66"/>
    </row>
    <row r="82" spans="1:14" ht="16" hidden="1" outlineLevel="1">
      <c r="A82" s="1"/>
      <c r="B82" s="1"/>
      <c r="C82" s="2" t="str">
        <f>IF(ISNA(VLOOKUP(B82,'Licenciés 2023'!$A:$L,3,FALSE)),"",VLOOKUP(B82,'Licenciés 2023'!$A:$L,3,FALSE))</f>
        <v/>
      </c>
      <c r="D82" s="2" t="str">
        <f>IF(ISNA(VLOOKUP(B82,'Licenciés 2023'!$A:$L,4,FALSE)),"",VLOOKUP(B82,'Licenciés 2023'!$A:$L,4,FALSE))</f>
        <v/>
      </c>
      <c r="E82" s="2" t="str">
        <f>IF(ISNA(VLOOKUP(B82,'Licenciés 2023'!$A:$L,5,FALSE)),"",VLOOKUP(B82,'Licenciés 2023'!$A:$L,5,FALSE))</f>
        <v/>
      </c>
      <c r="F82" s="2" t="str">
        <f>IF(ISNA(VLOOKUP(B82,'Licenciés 2023'!$A:$L,7,FALSE)),"",VLOOKUP(B82,'Licenciés 2023'!$A:$L,7,FALSE))</f>
        <v/>
      </c>
      <c r="G82" s="2" t="str">
        <f>IF(ISNA(VLOOKUP(B82,'Licenciés 2023'!$A:$L,6,FALSE)),"",VLOOKUP(B82,'Licenciés 2023'!$A:$L,6,FALSE))</f>
        <v/>
      </c>
      <c r="H82" s="2" t="str">
        <f t="shared" si="3"/>
        <v/>
      </c>
      <c r="I82" s="12" t="str">
        <f>IF(ISNA(VLOOKUP(B82,'Licenciés 2023'!$A:$L,9,FALSE)),"",VLOOKUP(B82,'Licenciés 2023'!$A:$L,9,FALSE))</f>
        <v/>
      </c>
      <c r="J82" s="2" t="str">
        <f>IF(ISNA(VLOOKUP(B82,'Licenciés 2023'!$A:$L,8,FALSE)),"",VLOOKUP(B82,'Licenciés 2023'!$A:$L,8,FALSE))</f>
        <v/>
      </c>
      <c r="K82" s="11"/>
      <c r="L82" s="60"/>
      <c r="M82" s="63"/>
      <c r="N82" s="66"/>
    </row>
    <row r="83" spans="1:14" ht="16" hidden="1" outlineLevel="1">
      <c r="A83" s="1"/>
      <c r="B83" s="1"/>
      <c r="C83" s="2" t="str">
        <f>IF(ISNA(VLOOKUP(B83,'Licenciés 2023'!$A:$L,3,FALSE)),"",VLOOKUP(B83,'Licenciés 2023'!$A:$L,3,FALSE))</f>
        <v/>
      </c>
      <c r="D83" s="2" t="str">
        <f>IF(ISNA(VLOOKUP(B83,'Licenciés 2023'!$A:$L,4,FALSE)),"",VLOOKUP(B83,'Licenciés 2023'!$A:$L,4,FALSE))</f>
        <v/>
      </c>
      <c r="E83" s="2" t="str">
        <f>IF(ISNA(VLOOKUP(B83,'Licenciés 2023'!$A:$L,5,FALSE)),"",VLOOKUP(B83,'Licenciés 2023'!$A:$L,5,FALSE))</f>
        <v/>
      </c>
      <c r="F83" s="2" t="str">
        <f>IF(ISNA(VLOOKUP(B83,'Licenciés 2023'!$A:$L,7,FALSE)),"",VLOOKUP(B83,'Licenciés 2023'!$A:$L,7,FALSE))</f>
        <v/>
      </c>
      <c r="G83" s="2" t="str">
        <f>IF(ISNA(VLOOKUP(B83,'Licenciés 2023'!$A:$L,6,FALSE)),"",VLOOKUP(B83,'Licenciés 2023'!$A:$L,6,FALSE))</f>
        <v/>
      </c>
      <c r="H83" s="2" t="str">
        <f t="shared" si="3"/>
        <v/>
      </c>
      <c r="I83" s="12" t="str">
        <f>IF(ISNA(VLOOKUP(B83,'Licenciés 2023'!$A:$L,9,FALSE)),"",VLOOKUP(B83,'Licenciés 2023'!$A:$L,9,FALSE))</f>
        <v/>
      </c>
      <c r="J83" s="2" t="str">
        <f>IF(ISNA(VLOOKUP(B83,'Licenciés 2023'!$A:$L,8,FALSE)),"",VLOOKUP(B83,'Licenciés 2023'!$A:$L,8,FALSE))</f>
        <v/>
      </c>
      <c r="K83" s="11"/>
      <c r="L83" s="60"/>
      <c r="M83" s="63"/>
      <c r="N83" s="66"/>
    </row>
    <row r="84" spans="1:14" ht="16" hidden="1" outlineLevel="1">
      <c r="A84" s="1"/>
      <c r="B84" s="1"/>
      <c r="C84" s="2" t="str">
        <f>IF(ISNA(VLOOKUP(B84,'Licenciés 2023'!$A:$L,3,FALSE)),"",VLOOKUP(B84,'Licenciés 2023'!$A:$L,3,FALSE))</f>
        <v/>
      </c>
      <c r="D84" s="2" t="str">
        <f>IF(ISNA(VLOOKUP(B84,'Licenciés 2023'!$A:$L,4,FALSE)),"",VLOOKUP(B84,'Licenciés 2023'!$A:$L,4,FALSE))</f>
        <v/>
      </c>
      <c r="E84" s="2" t="str">
        <f>IF(ISNA(VLOOKUP(B84,'Licenciés 2023'!$A:$L,5,FALSE)),"",VLOOKUP(B84,'Licenciés 2023'!$A:$L,5,FALSE))</f>
        <v/>
      </c>
      <c r="F84" s="2" t="str">
        <f>IF(ISNA(VLOOKUP(B84,'Licenciés 2023'!$A:$L,7,FALSE)),"",VLOOKUP(B84,'Licenciés 2023'!$A:$L,7,FALSE))</f>
        <v/>
      </c>
      <c r="G84" s="2" t="str">
        <f>IF(ISNA(VLOOKUP(B84,'Licenciés 2023'!$A:$L,6,FALSE)),"",VLOOKUP(B84,'Licenciés 2023'!$A:$L,6,FALSE))</f>
        <v/>
      </c>
      <c r="H84" s="2" t="str">
        <f t="shared" si="3"/>
        <v/>
      </c>
      <c r="I84" s="12" t="str">
        <f>IF(ISNA(VLOOKUP(B84,'Licenciés 2023'!$A:$L,9,FALSE)),"",VLOOKUP(B84,'Licenciés 2023'!$A:$L,9,FALSE))</f>
        <v/>
      </c>
      <c r="J84" s="2" t="str">
        <f>IF(ISNA(VLOOKUP(B84,'Licenciés 2023'!$A:$L,8,FALSE)),"",VLOOKUP(B84,'Licenciés 2023'!$A:$L,8,FALSE))</f>
        <v/>
      </c>
      <c r="K84" s="11"/>
      <c r="L84" s="60"/>
      <c r="M84" s="63"/>
      <c r="N84" s="66"/>
    </row>
    <row r="85" spans="1:14" ht="16" hidden="1" outlineLevel="1">
      <c r="A85" s="1"/>
      <c r="B85" s="1"/>
      <c r="C85" s="2" t="str">
        <f>IF(ISNA(VLOOKUP(B85,'Licenciés 2023'!$A:$L,3,FALSE)),"",VLOOKUP(B85,'Licenciés 2023'!$A:$L,3,FALSE))</f>
        <v/>
      </c>
      <c r="D85" s="2" t="str">
        <f>IF(ISNA(VLOOKUP(B85,'Licenciés 2023'!$A:$L,4,FALSE)),"",VLOOKUP(B85,'Licenciés 2023'!$A:$L,4,FALSE))</f>
        <v/>
      </c>
      <c r="E85" s="2" t="str">
        <f>IF(ISNA(VLOOKUP(B85,'Licenciés 2023'!$A:$L,5,FALSE)),"",VLOOKUP(B85,'Licenciés 2023'!$A:$L,5,FALSE))</f>
        <v/>
      </c>
      <c r="F85" s="2" t="str">
        <f>IF(ISNA(VLOOKUP(B85,'Licenciés 2023'!$A:$L,7,FALSE)),"",VLOOKUP(B85,'Licenciés 2023'!$A:$L,7,FALSE))</f>
        <v/>
      </c>
      <c r="G85" s="2" t="str">
        <f>IF(ISNA(VLOOKUP(B85,'Licenciés 2023'!$A:$L,6,FALSE)),"",VLOOKUP(B85,'Licenciés 2023'!$A:$L,6,FALSE))</f>
        <v/>
      </c>
      <c r="H85" s="2" t="str">
        <f t="shared" si="3"/>
        <v/>
      </c>
      <c r="I85" s="12" t="str">
        <f>IF(ISNA(VLOOKUP(B85,'Licenciés 2023'!$A:$L,9,FALSE)),"",VLOOKUP(B85,'Licenciés 2023'!$A:$L,9,FALSE))</f>
        <v/>
      </c>
      <c r="J85" s="2" t="str">
        <f>IF(ISNA(VLOOKUP(B85,'Licenciés 2023'!$A:$L,8,FALSE)),"",VLOOKUP(B85,'Licenciés 2023'!$A:$L,8,FALSE))</f>
        <v/>
      </c>
      <c r="K85" s="11"/>
      <c r="L85" s="60"/>
      <c r="M85" s="63"/>
      <c r="N85" s="66"/>
    </row>
    <row r="86" spans="1:14" ht="16" hidden="1" outlineLevel="1">
      <c r="A86" s="1"/>
      <c r="B86" s="1"/>
      <c r="C86" s="2" t="str">
        <f>IF(ISNA(VLOOKUP(B86,'Licenciés 2023'!$A:$L,3,FALSE)),"",VLOOKUP(B86,'Licenciés 2023'!$A:$L,3,FALSE))</f>
        <v/>
      </c>
      <c r="D86" s="2" t="str">
        <f>IF(ISNA(VLOOKUP(B86,'Licenciés 2023'!$A:$L,4,FALSE)),"",VLOOKUP(B86,'Licenciés 2023'!$A:$L,4,FALSE))</f>
        <v/>
      </c>
      <c r="E86" s="2" t="str">
        <f>IF(ISNA(VLOOKUP(B86,'Licenciés 2023'!$A:$L,5,FALSE)),"",VLOOKUP(B86,'Licenciés 2023'!$A:$L,5,FALSE))</f>
        <v/>
      </c>
      <c r="F86" s="2" t="str">
        <f>IF(ISNA(VLOOKUP(B86,'Licenciés 2023'!$A:$L,7,FALSE)),"",VLOOKUP(B86,'Licenciés 2023'!$A:$L,7,FALSE))</f>
        <v/>
      </c>
      <c r="G86" s="2" t="str">
        <f>IF(ISNA(VLOOKUP(B86,'Licenciés 2023'!$A:$L,6,FALSE)),"",VLOOKUP(B86,'Licenciés 2023'!$A:$L,6,FALSE))</f>
        <v/>
      </c>
      <c r="H86" s="2" t="str">
        <f t="shared" si="3"/>
        <v/>
      </c>
      <c r="I86" s="12" t="str">
        <f>IF(ISNA(VLOOKUP(B86,'Licenciés 2023'!$A:$L,9,FALSE)),"",VLOOKUP(B86,'Licenciés 2023'!$A:$L,9,FALSE))</f>
        <v/>
      </c>
      <c r="J86" s="2" t="str">
        <f>IF(ISNA(VLOOKUP(B86,'Licenciés 2023'!$A:$L,8,FALSE)),"",VLOOKUP(B86,'Licenciés 2023'!$A:$L,8,FALSE))</f>
        <v/>
      </c>
      <c r="K86" s="11"/>
      <c r="L86" s="60"/>
      <c r="M86" s="63"/>
      <c r="N86" s="66"/>
    </row>
    <row r="87" spans="1:14" ht="16" hidden="1" outlineLevel="1">
      <c r="A87" s="1"/>
      <c r="B87" s="1"/>
      <c r="C87" s="2" t="str">
        <f>IF(ISNA(VLOOKUP(B87,'Licenciés 2023'!$A:$L,3,FALSE)),"",VLOOKUP(B87,'Licenciés 2023'!$A:$L,3,FALSE))</f>
        <v/>
      </c>
      <c r="D87" s="2" t="str">
        <f>IF(ISNA(VLOOKUP(B87,'Licenciés 2023'!$A:$L,4,FALSE)),"",VLOOKUP(B87,'Licenciés 2023'!$A:$L,4,FALSE))</f>
        <v/>
      </c>
      <c r="E87" s="2" t="str">
        <f>IF(ISNA(VLOOKUP(B87,'Licenciés 2023'!$A:$L,5,FALSE)),"",VLOOKUP(B87,'Licenciés 2023'!$A:$L,5,FALSE))</f>
        <v/>
      </c>
      <c r="F87" s="2" t="str">
        <f>IF(ISNA(VLOOKUP(B87,'Licenciés 2023'!$A:$L,7,FALSE)),"",VLOOKUP(B87,'Licenciés 2023'!$A:$L,7,FALSE))</f>
        <v/>
      </c>
      <c r="G87" s="2" t="str">
        <f>IF(ISNA(VLOOKUP(B87,'Licenciés 2023'!$A:$L,6,FALSE)),"",VLOOKUP(B87,'Licenciés 2023'!$A:$L,6,FALSE))</f>
        <v/>
      </c>
      <c r="H87" s="2" t="str">
        <f t="shared" si="3"/>
        <v/>
      </c>
      <c r="I87" s="12" t="str">
        <f>IF(ISNA(VLOOKUP(B87,'Licenciés 2023'!$A:$L,9,FALSE)),"",VLOOKUP(B87,'Licenciés 2023'!$A:$L,9,FALSE))</f>
        <v/>
      </c>
      <c r="J87" s="2" t="str">
        <f>IF(ISNA(VLOOKUP(B87,'Licenciés 2023'!$A:$L,8,FALSE)),"",VLOOKUP(B87,'Licenciés 2023'!$A:$L,8,FALSE))</f>
        <v/>
      </c>
      <c r="K87" s="11"/>
      <c r="L87" s="60"/>
      <c r="M87" s="63"/>
      <c r="N87" s="66"/>
    </row>
    <row r="88" spans="1:14" ht="16" hidden="1" outlineLevel="1">
      <c r="A88" s="1"/>
      <c r="B88" s="1"/>
      <c r="C88" s="2" t="str">
        <f>IF(ISNA(VLOOKUP(B88,'Licenciés 2023'!$A:$L,3,FALSE)),"",VLOOKUP(B88,'Licenciés 2023'!$A:$L,3,FALSE))</f>
        <v/>
      </c>
      <c r="D88" s="2" t="str">
        <f>IF(ISNA(VLOOKUP(B88,'Licenciés 2023'!$A:$L,4,FALSE)),"",VLOOKUP(B88,'Licenciés 2023'!$A:$L,4,FALSE))</f>
        <v/>
      </c>
      <c r="E88" s="2" t="str">
        <f>IF(ISNA(VLOOKUP(B88,'Licenciés 2023'!$A:$L,5,FALSE)),"",VLOOKUP(B88,'Licenciés 2023'!$A:$L,5,FALSE))</f>
        <v/>
      </c>
      <c r="F88" s="2" t="str">
        <f>IF(ISNA(VLOOKUP(B88,'Licenciés 2023'!$A:$L,7,FALSE)),"",VLOOKUP(B88,'Licenciés 2023'!$A:$L,7,FALSE))</f>
        <v/>
      </c>
      <c r="G88" s="2" t="str">
        <f>IF(ISNA(VLOOKUP(B88,'Licenciés 2023'!$A:$L,6,FALSE)),"",VLOOKUP(B88,'Licenciés 2023'!$A:$L,6,FALSE))</f>
        <v/>
      </c>
      <c r="H88" s="2" t="str">
        <f t="shared" si="3"/>
        <v/>
      </c>
      <c r="I88" s="12" t="str">
        <f>IF(ISNA(VLOOKUP(B88,'Licenciés 2023'!$A:$L,9,FALSE)),"",VLOOKUP(B88,'Licenciés 2023'!$A:$L,9,FALSE))</f>
        <v/>
      </c>
      <c r="J88" s="2" t="str">
        <f>IF(ISNA(VLOOKUP(B88,'Licenciés 2023'!$A:$L,8,FALSE)),"",VLOOKUP(B88,'Licenciés 2023'!$A:$L,8,FALSE))</f>
        <v/>
      </c>
      <c r="K88" s="11"/>
      <c r="L88" s="60"/>
      <c r="M88" s="63"/>
      <c r="N88" s="66"/>
    </row>
    <row r="89" spans="1:14" ht="16" hidden="1" outlineLevel="1">
      <c r="A89" s="1"/>
      <c r="B89" s="1"/>
      <c r="C89" s="2" t="str">
        <f>IF(ISNA(VLOOKUP(B89,'Licenciés 2023'!$A:$L,3,FALSE)),"",VLOOKUP(B89,'Licenciés 2023'!$A:$L,3,FALSE))</f>
        <v/>
      </c>
      <c r="D89" s="2" t="str">
        <f>IF(ISNA(VLOOKUP(B89,'Licenciés 2023'!$A:$L,4,FALSE)),"",VLOOKUP(B89,'Licenciés 2023'!$A:$L,4,FALSE))</f>
        <v/>
      </c>
      <c r="E89" s="2" t="str">
        <f>IF(ISNA(VLOOKUP(B89,'Licenciés 2023'!$A:$L,5,FALSE)),"",VLOOKUP(B89,'Licenciés 2023'!$A:$L,5,FALSE))</f>
        <v/>
      </c>
      <c r="F89" s="2" t="str">
        <f>IF(ISNA(VLOOKUP(B89,'Licenciés 2023'!$A:$L,7,FALSE)),"",VLOOKUP(B89,'Licenciés 2023'!$A:$L,7,FALSE))</f>
        <v/>
      </c>
      <c r="G89" s="2" t="str">
        <f>IF(ISNA(VLOOKUP(B89,'Licenciés 2023'!$A:$L,6,FALSE)),"",VLOOKUP(B89,'Licenciés 2023'!$A:$L,6,FALSE))</f>
        <v/>
      </c>
      <c r="H89" s="2" t="str">
        <f t="shared" si="3"/>
        <v/>
      </c>
      <c r="I89" s="12" t="str">
        <f>IF(ISNA(VLOOKUP(B89,'Licenciés 2023'!$A:$L,9,FALSE)),"",VLOOKUP(B89,'Licenciés 2023'!$A:$L,9,FALSE))</f>
        <v/>
      </c>
      <c r="J89" s="2" t="str">
        <f>IF(ISNA(VLOOKUP(B89,'Licenciés 2023'!$A:$L,8,FALSE)),"",VLOOKUP(B89,'Licenciés 2023'!$A:$L,8,FALSE))</f>
        <v/>
      </c>
      <c r="K89" s="11"/>
      <c r="L89" s="60"/>
      <c r="M89" s="63"/>
      <c r="N89" s="66"/>
    </row>
    <row r="90" spans="1:14" ht="16" hidden="1" outlineLevel="1">
      <c r="A90" s="1"/>
      <c r="B90" s="1"/>
      <c r="C90" s="2" t="str">
        <f>IF(ISNA(VLOOKUP(B90,'Licenciés 2023'!$A:$L,3,FALSE)),"",VLOOKUP(B90,'Licenciés 2023'!$A:$L,3,FALSE))</f>
        <v/>
      </c>
      <c r="D90" s="2" t="str">
        <f>IF(ISNA(VLOOKUP(B90,'Licenciés 2023'!$A:$L,4,FALSE)),"",VLOOKUP(B90,'Licenciés 2023'!$A:$L,4,FALSE))</f>
        <v/>
      </c>
      <c r="E90" s="2" t="str">
        <f>IF(ISNA(VLOOKUP(B90,'Licenciés 2023'!$A:$L,5,FALSE)),"",VLOOKUP(B90,'Licenciés 2023'!$A:$L,5,FALSE))</f>
        <v/>
      </c>
      <c r="F90" s="2" t="str">
        <f>IF(ISNA(VLOOKUP(B90,'Licenciés 2023'!$A:$L,7,FALSE)),"",VLOOKUP(B90,'Licenciés 2023'!$A:$L,7,FALSE))</f>
        <v/>
      </c>
      <c r="G90" s="2" t="str">
        <f>IF(ISNA(VLOOKUP(B90,'Licenciés 2023'!$A:$L,6,FALSE)),"",VLOOKUP(B90,'Licenciés 2023'!$A:$L,6,FALSE))</f>
        <v/>
      </c>
      <c r="H90" s="2" t="str">
        <f t="shared" si="3"/>
        <v/>
      </c>
      <c r="I90" s="12" t="str">
        <f>IF(ISNA(VLOOKUP(B90,'Licenciés 2023'!$A:$L,9,FALSE)),"",VLOOKUP(B90,'Licenciés 2023'!$A:$L,9,FALSE))</f>
        <v/>
      </c>
      <c r="J90" s="2" t="str">
        <f>IF(ISNA(VLOOKUP(B90,'Licenciés 2023'!$A:$L,8,FALSE)),"",VLOOKUP(B90,'Licenciés 2023'!$A:$L,8,FALSE))</f>
        <v/>
      </c>
      <c r="K90" s="11"/>
      <c r="L90" s="60"/>
      <c r="M90" s="63"/>
      <c r="N90" s="66"/>
    </row>
    <row r="91" spans="1:14" ht="16" hidden="1" outlineLevel="1">
      <c r="A91" s="1"/>
      <c r="B91" s="1"/>
      <c r="C91" s="2" t="str">
        <f>IF(ISNA(VLOOKUP(B91,'Licenciés 2023'!$A:$L,3,FALSE)),"",VLOOKUP(B91,'Licenciés 2023'!$A:$L,3,FALSE))</f>
        <v/>
      </c>
      <c r="D91" s="2" t="str">
        <f>IF(ISNA(VLOOKUP(B91,'Licenciés 2023'!$A:$L,4,FALSE)),"",VLOOKUP(B91,'Licenciés 2023'!$A:$L,4,FALSE))</f>
        <v/>
      </c>
      <c r="E91" s="2" t="str">
        <f>IF(ISNA(VLOOKUP(B91,'Licenciés 2023'!$A:$L,5,FALSE)),"",VLOOKUP(B91,'Licenciés 2023'!$A:$L,5,FALSE))</f>
        <v/>
      </c>
      <c r="F91" s="2" t="str">
        <f>IF(ISNA(VLOOKUP(B91,'Licenciés 2023'!$A:$L,7,FALSE)),"",VLOOKUP(B91,'Licenciés 2023'!$A:$L,7,FALSE))</f>
        <v/>
      </c>
      <c r="G91" s="2" t="str">
        <f>IF(ISNA(VLOOKUP(B91,'Licenciés 2023'!$A:$L,6,FALSE)),"",VLOOKUP(B91,'Licenciés 2023'!$A:$L,6,FALSE))</f>
        <v/>
      </c>
      <c r="H91" s="2" t="str">
        <f t="shared" si="3"/>
        <v/>
      </c>
      <c r="I91" s="12" t="str">
        <f>IF(ISNA(VLOOKUP(B91,'Licenciés 2023'!$A:$L,9,FALSE)),"",VLOOKUP(B91,'Licenciés 2023'!$A:$L,9,FALSE))</f>
        <v/>
      </c>
      <c r="J91" s="2" t="str">
        <f>IF(ISNA(VLOOKUP(B91,'Licenciés 2023'!$A:$L,8,FALSE)),"",VLOOKUP(B91,'Licenciés 2023'!$A:$L,8,FALSE))</f>
        <v/>
      </c>
      <c r="K91" s="11"/>
      <c r="L91" s="60"/>
      <c r="M91" s="63"/>
      <c r="N91" s="66"/>
    </row>
    <row r="92" spans="1:14" ht="16" hidden="1" outlineLevel="1">
      <c r="A92" s="1"/>
      <c r="B92" s="1"/>
      <c r="C92" s="2" t="str">
        <f>IF(ISNA(VLOOKUP(B92,'Licenciés 2023'!$A:$L,3,FALSE)),"",VLOOKUP(B92,'Licenciés 2023'!$A:$L,3,FALSE))</f>
        <v/>
      </c>
      <c r="D92" s="2" t="str">
        <f>IF(ISNA(VLOOKUP(B92,'Licenciés 2023'!$A:$L,4,FALSE)),"",VLOOKUP(B92,'Licenciés 2023'!$A:$L,4,FALSE))</f>
        <v/>
      </c>
      <c r="E92" s="2" t="str">
        <f>IF(ISNA(VLOOKUP(B92,'Licenciés 2023'!$A:$L,5,FALSE)),"",VLOOKUP(B92,'Licenciés 2023'!$A:$L,5,FALSE))</f>
        <v/>
      </c>
      <c r="F92" s="2" t="str">
        <f>IF(ISNA(VLOOKUP(B92,'Licenciés 2023'!$A:$L,7,FALSE)),"",VLOOKUP(B92,'Licenciés 2023'!$A:$L,7,FALSE))</f>
        <v/>
      </c>
      <c r="G92" s="2" t="str">
        <f>IF(ISNA(VLOOKUP(B92,'Licenciés 2023'!$A:$L,6,FALSE)),"",VLOOKUP(B92,'Licenciés 2023'!$A:$L,6,FALSE))</f>
        <v/>
      </c>
      <c r="H92" s="2" t="str">
        <f t="shared" si="3"/>
        <v/>
      </c>
      <c r="I92" s="12" t="str">
        <f>IF(ISNA(VLOOKUP(B92,'Licenciés 2023'!$A:$L,9,FALSE)),"",VLOOKUP(B92,'Licenciés 2023'!$A:$L,9,FALSE))</f>
        <v/>
      </c>
      <c r="J92" s="2" t="str">
        <f>IF(ISNA(VLOOKUP(B92,'Licenciés 2023'!$A:$L,8,FALSE)),"",VLOOKUP(B92,'Licenciés 2023'!$A:$L,8,FALSE))</f>
        <v/>
      </c>
      <c r="K92" s="11"/>
      <c r="L92" s="60"/>
      <c r="M92" s="63"/>
      <c r="N92" s="66"/>
    </row>
    <row r="93" spans="1:14" ht="16" hidden="1" outlineLevel="1">
      <c r="A93" s="1"/>
      <c r="B93" s="1"/>
      <c r="C93" s="2" t="str">
        <f>IF(ISNA(VLOOKUP(B93,'Licenciés 2023'!$A:$L,3,FALSE)),"",VLOOKUP(B93,'Licenciés 2023'!$A:$L,3,FALSE))</f>
        <v/>
      </c>
      <c r="D93" s="2" t="str">
        <f>IF(ISNA(VLOOKUP(B93,'Licenciés 2023'!$A:$L,4,FALSE)),"",VLOOKUP(B93,'Licenciés 2023'!$A:$L,4,FALSE))</f>
        <v/>
      </c>
      <c r="E93" s="2" t="str">
        <f>IF(ISNA(VLOOKUP(B93,'Licenciés 2023'!$A:$L,5,FALSE)),"",VLOOKUP(B93,'Licenciés 2023'!$A:$L,5,FALSE))</f>
        <v/>
      </c>
      <c r="F93" s="2" t="str">
        <f>IF(ISNA(VLOOKUP(B93,'Licenciés 2023'!$A:$L,7,FALSE)),"",VLOOKUP(B93,'Licenciés 2023'!$A:$L,7,FALSE))</f>
        <v/>
      </c>
      <c r="G93" s="2" t="str">
        <f>IF(ISNA(VLOOKUP(B93,'Licenciés 2023'!$A:$L,6,FALSE)),"",VLOOKUP(B93,'Licenciés 2023'!$A:$L,6,FALSE))</f>
        <v/>
      </c>
      <c r="H93" s="2" t="str">
        <f t="shared" si="3"/>
        <v/>
      </c>
      <c r="I93" s="12" t="str">
        <f>IF(ISNA(VLOOKUP(B93,'Licenciés 2023'!$A:$L,9,FALSE)),"",VLOOKUP(B93,'Licenciés 2023'!$A:$L,9,FALSE))</f>
        <v/>
      </c>
      <c r="J93" s="2" t="str">
        <f>IF(ISNA(VLOOKUP(B93,'Licenciés 2023'!$A:$L,8,FALSE)),"",VLOOKUP(B93,'Licenciés 2023'!$A:$L,8,FALSE))</f>
        <v/>
      </c>
      <c r="K93" s="11"/>
      <c r="L93" s="60"/>
      <c r="M93" s="63"/>
      <c r="N93" s="66"/>
    </row>
    <row r="94" spans="1:14" ht="16" hidden="1" outlineLevel="1">
      <c r="A94" s="1"/>
      <c r="B94" s="1"/>
      <c r="C94" s="2" t="str">
        <f>IF(ISNA(VLOOKUP(B94,'Licenciés 2023'!$A:$L,3,FALSE)),"",VLOOKUP(B94,'Licenciés 2023'!$A:$L,3,FALSE))</f>
        <v/>
      </c>
      <c r="D94" s="2" t="str">
        <f>IF(ISNA(VLOOKUP(B94,'Licenciés 2023'!$A:$L,4,FALSE)),"",VLOOKUP(B94,'Licenciés 2023'!$A:$L,4,FALSE))</f>
        <v/>
      </c>
      <c r="E94" s="2" t="str">
        <f>IF(ISNA(VLOOKUP(B94,'Licenciés 2023'!$A:$L,5,FALSE)),"",VLOOKUP(B94,'Licenciés 2023'!$A:$L,5,FALSE))</f>
        <v/>
      </c>
      <c r="F94" s="2" t="str">
        <f>IF(ISNA(VLOOKUP(B94,'Licenciés 2023'!$A:$L,7,FALSE)),"",VLOOKUP(B94,'Licenciés 2023'!$A:$L,7,FALSE))</f>
        <v/>
      </c>
      <c r="G94" s="2" t="str">
        <f>IF(ISNA(VLOOKUP(B94,'Licenciés 2023'!$A:$L,6,FALSE)),"",VLOOKUP(B94,'Licenciés 2023'!$A:$L,6,FALSE))</f>
        <v/>
      </c>
      <c r="H94" s="2" t="str">
        <f t="shared" si="3"/>
        <v/>
      </c>
      <c r="I94" s="12" t="str">
        <f>IF(ISNA(VLOOKUP(B94,'Licenciés 2023'!$A:$L,9,FALSE)),"",VLOOKUP(B94,'Licenciés 2023'!$A:$L,9,FALSE))</f>
        <v/>
      </c>
      <c r="J94" s="2" t="str">
        <f>IF(ISNA(VLOOKUP(B94,'Licenciés 2023'!$A:$L,8,FALSE)),"",VLOOKUP(B94,'Licenciés 2023'!$A:$L,8,FALSE))</f>
        <v/>
      </c>
      <c r="K94" s="11"/>
      <c r="L94" s="60"/>
      <c r="M94" s="63"/>
      <c r="N94" s="66"/>
    </row>
    <row r="95" spans="1:14" ht="16" hidden="1" outlineLevel="1">
      <c r="A95" s="1"/>
      <c r="B95" s="1"/>
      <c r="C95" s="2" t="str">
        <f>IF(ISNA(VLOOKUP(B95,'Licenciés 2023'!$A:$L,3,FALSE)),"",VLOOKUP(B95,'Licenciés 2023'!$A:$L,3,FALSE))</f>
        <v/>
      </c>
      <c r="D95" s="2" t="str">
        <f>IF(ISNA(VLOOKUP(B95,'Licenciés 2023'!$A:$L,4,FALSE)),"",VLOOKUP(B95,'Licenciés 2023'!$A:$L,4,FALSE))</f>
        <v/>
      </c>
      <c r="E95" s="2" t="str">
        <f>IF(ISNA(VLOOKUP(B95,'Licenciés 2023'!$A:$L,5,FALSE)),"",VLOOKUP(B95,'Licenciés 2023'!$A:$L,5,FALSE))</f>
        <v/>
      </c>
      <c r="F95" s="2" t="str">
        <f>IF(ISNA(VLOOKUP(B95,'Licenciés 2023'!$A:$L,7,FALSE)),"",VLOOKUP(B95,'Licenciés 2023'!$A:$L,7,FALSE))</f>
        <v/>
      </c>
      <c r="G95" s="2" t="str">
        <f>IF(ISNA(VLOOKUP(B95,'Licenciés 2023'!$A:$L,6,FALSE)),"",VLOOKUP(B95,'Licenciés 2023'!$A:$L,6,FALSE))</f>
        <v/>
      </c>
      <c r="H95" s="2" t="str">
        <f t="shared" si="3"/>
        <v/>
      </c>
      <c r="I95" s="12" t="str">
        <f>IF(ISNA(VLOOKUP(B95,'Licenciés 2023'!$A:$L,9,FALSE)),"",VLOOKUP(B95,'Licenciés 2023'!$A:$L,9,FALSE))</f>
        <v/>
      </c>
      <c r="J95" s="2" t="str">
        <f>IF(ISNA(VLOOKUP(B95,'Licenciés 2023'!$A:$L,8,FALSE)),"",VLOOKUP(B95,'Licenciés 2023'!$A:$L,8,FALSE))</f>
        <v/>
      </c>
      <c r="K95" s="11"/>
      <c r="L95" s="60"/>
      <c r="M95" s="63"/>
      <c r="N95" s="66"/>
    </row>
    <row r="96" spans="1:14" ht="16" hidden="1" outlineLevel="1">
      <c r="A96" s="1"/>
      <c r="B96" s="1"/>
      <c r="C96" s="2" t="str">
        <f>IF(ISNA(VLOOKUP(B96,'Licenciés 2023'!$A:$L,3,FALSE)),"",VLOOKUP(B96,'Licenciés 2023'!$A:$L,3,FALSE))</f>
        <v/>
      </c>
      <c r="D96" s="2" t="str">
        <f>IF(ISNA(VLOOKUP(B96,'Licenciés 2023'!$A:$L,4,FALSE)),"",VLOOKUP(B96,'Licenciés 2023'!$A:$L,4,FALSE))</f>
        <v/>
      </c>
      <c r="E96" s="2" t="str">
        <f>IF(ISNA(VLOOKUP(B96,'Licenciés 2023'!$A:$L,5,FALSE)),"",VLOOKUP(B96,'Licenciés 2023'!$A:$L,5,FALSE))</f>
        <v/>
      </c>
      <c r="F96" s="2" t="str">
        <f>IF(ISNA(VLOOKUP(B96,'Licenciés 2023'!$A:$L,7,FALSE)),"",VLOOKUP(B96,'Licenciés 2023'!$A:$L,7,FALSE))</f>
        <v/>
      </c>
      <c r="G96" s="2" t="str">
        <f>IF(ISNA(VLOOKUP(B96,'Licenciés 2023'!$A:$L,6,FALSE)),"",VLOOKUP(B96,'Licenciés 2023'!$A:$L,6,FALSE))</f>
        <v/>
      </c>
      <c r="H96" s="2" t="str">
        <f t="shared" si="3"/>
        <v/>
      </c>
      <c r="I96" s="12" t="str">
        <f>IF(ISNA(VLOOKUP(B96,'Licenciés 2023'!$A:$L,9,FALSE)),"",VLOOKUP(B96,'Licenciés 2023'!$A:$L,9,FALSE))</f>
        <v/>
      </c>
      <c r="J96" s="2" t="str">
        <f>IF(ISNA(VLOOKUP(B96,'Licenciés 2023'!$A:$L,8,FALSE)),"",VLOOKUP(B96,'Licenciés 2023'!$A:$L,8,FALSE))</f>
        <v/>
      </c>
      <c r="K96" s="11"/>
      <c r="L96" s="60"/>
      <c r="M96" s="63"/>
      <c r="N96" s="66"/>
    </row>
    <row r="97" spans="1:14" ht="16" hidden="1" outlineLevel="1">
      <c r="A97" s="1"/>
      <c r="B97" s="1"/>
      <c r="C97" s="2" t="str">
        <f>IF(ISNA(VLOOKUP(B97,'Licenciés 2023'!$A:$L,3,FALSE)),"",VLOOKUP(B97,'Licenciés 2023'!$A:$L,3,FALSE))</f>
        <v/>
      </c>
      <c r="D97" s="2" t="str">
        <f>IF(ISNA(VLOOKUP(B97,'Licenciés 2023'!$A:$L,4,FALSE)),"",VLOOKUP(B97,'Licenciés 2023'!$A:$L,4,FALSE))</f>
        <v/>
      </c>
      <c r="E97" s="2" t="str">
        <f>IF(ISNA(VLOOKUP(B97,'Licenciés 2023'!$A:$L,5,FALSE)),"",VLOOKUP(B97,'Licenciés 2023'!$A:$L,5,FALSE))</f>
        <v/>
      </c>
      <c r="F97" s="2" t="str">
        <f>IF(ISNA(VLOOKUP(B97,'Licenciés 2023'!$A:$L,7,FALSE)),"",VLOOKUP(B97,'Licenciés 2023'!$A:$L,7,FALSE))</f>
        <v/>
      </c>
      <c r="G97" s="2" t="str">
        <f>IF(ISNA(VLOOKUP(B97,'Licenciés 2023'!$A:$L,6,FALSE)),"",VLOOKUP(B97,'Licenciés 2023'!$A:$L,6,FALSE))</f>
        <v/>
      </c>
      <c r="H97" s="2" t="str">
        <f t="shared" si="3"/>
        <v/>
      </c>
      <c r="I97" s="12" t="str">
        <f>IF(ISNA(VLOOKUP(B97,'Licenciés 2023'!$A:$L,9,FALSE)),"",VLOOKUP(B97,'Licenciés 2023'!$A:$L,9,FALSE))</f>
        <v/>
      </c>
      <c r="J97" s="2" t="str">
        <f>IF(ISNA(VLOOKUP(B97,'Licenciés 2023'!$A:$L,8,FALSE)),"",VLOOKUP(B97,'Licenciés 2023'!$A:$L,8,FALSE))</f>
        <v/>
      </c>
      <c r="K97" s="11"/>
      <c r="L97" s="60"/>
      <c r="M97" s="63"/>
      <c r="N97" s="66"/>
    </row>
    <row r="98" spans="1:14" ht="16" hidden="1" outlineLevel="1">
      <c r="A98" s="1"/>
      <c r="B98" s="1"/>
      <c r="C98" s="2" t="str">
        <f>IF(ISNA(VLOOKUP(B98,'Licenciés 2023'!$A:$L,3,FALSE)),"",VLOOKUP(B98,'Licenciés 2023'!$A:$L,3,FALSE))</f>
        <v/>
      </c>
      <c r="D98" s="2" t="str">
        <f>IF(ISNA(VLOOKUP(B98,'Licenciés 2023'!$A:$L,4,FALSE)),"",VLOOKUP(B98,'Licenciés 2023'!$A:$L,4,FALSE))</f>
        <v/>
      </c>
      <c r="E98" s="2" t="str">
        <f>IF(ISNA(VLOOKUP(B98,'Licenciés 2023'!$A:$L,5,FALSE)),"",VLOOKUP(B98,'Licenciés 2023'!$A:$L,5,FALSE))</f>
        <v/>
      </c>
      <c r="F98" s="2" t="str">
        <f>IF(ISNA(VLOOKUP(B98,'Licenciés 2023'!$A:$L,7,FALSE)),"",VLOOKUP(B98,'Licenciés 2023'!$A:$L,7,FALSE))</f>
        <v/>
      </c>
      <c r="G98" s="2" t="str">
        <f>IF(ISNA(VLOOKUP(B98,'Licenciés 2023'!$A:$L,6,FALSE)),"",VLOOKUP(B98,'Licenciés 2023'!$A:$L,6,FALSE))</f>
        <v/>
      </c>
      <c r="H98" s="2" t="str">
        <f t="shared" si="3"/>
        <v/>
      </c>
      <c r="I98" s="12" t="str">
        <f>IF(ISNA(VLOOKUP(B98,'Licenciés 2023'!$A:$L,9,FALSE)),"",VLOOKUP(B98,'Licenciés 2023'!$A:$L,9,FALSE))</f>
        <v/>
      </c>
      <c r="J98" s="2" t="str">
        <f>IF(ISNA(VLOOKUP(B98,'Licenciés 2023'!$A:$L,8,FALSE)),"",VLOOKUP(B98,'Licenciés 2023'!$A:$L,8,FALSE))</f>
        <v/>
      </c>
      <c r="K98" s="11"/>
      <c r="L98" s="60"/>
      <c r="M98" s="63"/>
      <c r="N98" s="66"/>
    </row>
    <row r="99" spans="1:14" ht="16" hidden="1" outlineLevel="1">
      <c r="A99" s="1"/>
      <c r="B99" s="1"/>
      <c r="C99" s="2" t="str">
        <f>IF(ISNA(VLOOKUP(B99,'Licenciés 2023'!$A:$L,3,FALSE)),"",VLOOKUP(B99,'Licenciés 2023'!$A:$L,3,FALSE))</f>
        <v/>
      </c>
      <c r="D99" s="2" t="str">
        <f>IF(ISNA(VLOOKUP(B99,'Licenciés 2023'!$A:$L,4,FALSE)),"",VLOOKUP(B99,'Licenciés 2023'!$A:$L,4,FALSE))</f>
        <v/>
      </c>
      <c r="E99" s="2" t="str">
        <f>IF(ISNA(VLOOKUP(B99,'Licenciés 2023'!$A:$L,5,FALSE)),"",VLOOKUP(B99,'Licenciés 2023'!$A:$L,5,FALSE))</f>
        <v/>
      </c>
      <c r="F99" s="2" t="str">
        <f>IF(ISNA(VLOOKUP(B99,'Licenciés 2023'!$A:$L,7,FALSE)),"",VLOOKUP(B99,'Licenciés 2023'!$A:$L,7,FALSE))</f>
        <v/>
      </c>
      <c r="G99" s="2" t="str">
        <f>IF(ISNA(VLOOKUP(B99,'Licenciés 2023'!$A:$L,6,FALSE)),"",VLOOKUP(B99,'Licenciés 2023'!$A:$L,6,FALSE))</f>
        <v/>
      </c>
      <c r="H99" s="2" t="str">
        <f t="shared" si="3"/>
        <v/>
      </c>
      <c r="I99" s="12" t="str">
        <f>IF(ISNA(VLOOKUP(B99,'Licenciés 2023'!$A:$L,9,FALSE)),"",VLOOKUP(B99,'Licenciés 2023'!$A:$L,9,FALSE))</f>
        <v/>
      </c>
      <c r="J99" s="2" t="str">
        <f>IF(ISNA(VLOOKUP(B99,'Licenciés 2023'!$A:$L,8,FALSE)),"",VLOOKUP(B99,'Licenciés 2023'!$A:$L,8,FALSE))</f>
        <v/>
      </c>
      <c r="K99" s="11"/>
      <c r="L99" s="60"/>
      <c r="M99" s="63"/>
      <c r="N99" s="66"/>
    </row>
    <row r="100" spans="1:14" ht="16" hidden="1" outlineLevel="1">
      <c r="A100" s="1"/>
      <c r="B100" s="1"/>
      <c r="C100" s="2" t="str">
        <f>IF(ISNA(VLOOKUP(B100,'Licenciés 2023'!$A:$L,3,FALSE)),"",VLOOKUP(B100,'Licenciés 2023'!$A:$L,3,FALSE))</f>
        <v/>
      </c>
      <c r="D100" s="2" t="str">
        <f>IF(ISNA(VLOOKUP(B100,'Licenciés 2023'!$A:$L,4,FALSE)),"",VLOOKUP(B100,'Licenciés 2023'!$A:$L,4,FALSE))</f>
        <v/>
      </c>
      <c r="E100" s="2" t="str">
        <f>IF(ISNA(VLOOKUP(B100,'Licenciés 2023'!$A:$L,5,FALSE)),"",VLOOKUP(B100,'Licenciés 2023'!$A:$L,5,FALSE))</f>
        <v/>
      </c>
      <c r="F100" s="2" t="str">
        <f>IF(ISNA(VLOOKUP(B100,'Licenciés 2023'!$A:$L,7,FALSE)),"",VLOOKUP(B100,'Licenciés 2023'!$A:$L,7,FALSE))</f>
        <v/>
      </c>
      <c r="G100" s="2" t="str">
        <f>IF(ISNA(VLOOKUP(B100,'Licenciés 2023'!$A:$L,6,FALSE)),"",VLOOKUP(B100,'Licenciés 2023'!$A:$L,6,FALSE))</f>
        <v/>
      </c>
      <c r="H100" s="2" t="str">
        <f t="shared" si="3"/>
        <v/>
      </c>
      <c r="I100" s="12" t="str">
        <f>IF(ISNA(VLOOKUP(B100,'Licenciés 2023'!$A:$L,9,FALSE)),"",VLOOKUP(B100,'Licenciés 2023'!$A:$L,9,FALSE))</f>
        <v/>
      </c>
      <c r="J100" s="2" t="str">
        <f>IF(ISNA(VLOOKUP(B100,'Licenciés 2023'!$A:$L,8,FALSE)),"",VLOOKUP(B100,'Licenciés 2023'!$A:$L,8,FALSE))</f>
        <v/>
      </c>
      <c r="K100" s="11"/>
      <c r="L100" s="60"/>
      <c r="M100" s="63"/>
      <c r="N100" s="66"/>
    </row>
    <row r="101" spans="1:14" ht="16" hidden="1" outlineLevel="1">
      <c r="A101" s="1"/>
      <c r="B101" s="1"/>
      <c r="C101" s="2" t="str">
        <f>IF(ISNA(VLOOKUP(B101,'Licenciés 2023'!$A:$L,3,FALSE)),"",VLOOKUP(B101,'Licenciés 2023'!$A:$L,3,FALSE))</f>
        <v/>
      </c>
      <c r="D101" s="2" t="str">
        <f>IF(ISNA(VLOOKUP(B101,'Licenciés 2023'!$A:$L,4,FALSE)),"",VLOOKUP(B101,'Licenciés 2023'!$A:$L,4,FALSE))</f>
        <v/>
      </c>
      <c r="E101" s="2" t="str">
        <f>IF(ISNA(VLOOKUP(B101,'Licenciés 2023'!$A:$L,5,FALSE)),"",VLOOKUP(B101,'Licenciés 2023'!$A:$L,5,FALSE))</f>
        <v/>
      </c>
      <c r="F101" s="2" t="str">
        <f>IF(ISNA(VLOOKUP(B101,'Licenciés 2023'!$A:$L,7,FALSE)),"",VLOOKUP(B101,'Licenciés 2023'!$A:$L,7,FALSE))</f>
        <v/>
      </c>
      <c r="G101" s="2" t="str">
        <f>IF(ISNA(VLOOKUP(B101,'Licenciés 2023'!$A:$L,6,FALSE)),"",VLOOKUP(B101,'Licenciés 2023'!$A:$L,6,FALSE))</f>
        <v/>
      </c>
      <c r="H101" s="2" t="str">
        <f t="shared" si="3"/>
        <v/>
      </c>
      <c r="I101" s="12" t="str">
        <f>IF(ISNA(VLOOKUP(B101,'Licenciés 2023'!$A:$L,9,FALSE)),"",VLOOKUP(B101,'Licenciés 2023'!$A:$L,9,FALSE))</f>
        <v/>
      </c>
      <c r="J101" s="2" t="str">
        <f>IF(ISNA(VLOOKUP(B101,'Licenciés 2023'!$A:$L,8,FALSE)),"",VLOOKUP(B101,'Licenciés 2023'!$A:$L,8,FALSE))</f>
        <v/>
      </c>
      <c r="K101" s="11"/>
      <c r="L101" s="60"/>
      <c r="M101" s="63"/>
      <c r="N101" s="66"/>
    </row>
    <row r="102" spans="1:14" collapsed="1">
      <c r="A102" s="22"/>
      <c r="B102" s="25" t="s">
        <v>23</v>
      </c>
      <c r="C102" s="26"/>
      <c r="D102" s="26"/>
      <c r="E102" s="26"/>
      <c r="F102" s="26"/>
      <c r="G102" s="26"/>
      <c r="H102" s="26"/>
      <c r="I102" s="26"/>
      <c r="J102" s="27"/>
      <c r="K102" s="23" t="str">
        <f>F10&amp;" "&amp;B102</f>
        <v xml:space="preserve"> Minime</v>
      </c>
      <c r="L102" s="59"/>
      <c r="M102" s="62"/>
      <c r="N102" s="67"/>
    </row>
    <row r="103" spans="1:14" ht="16" hidden="1" outlineLevel="1">
      <c r="A103" s="1"/>
      <c r="B103" s="1"/>
      <c r="C103" s="2" t="str">
        <f>IF(ISNA(VLOOKUP(B103,'Licenciés 2023'!$A:$L,3,FALSE)),"",VLOOKUP(B103,'Licenciés 2023'!$A:$L,3,FALSE))</f>
        <v/>
      </c>
      <c r="D103" s="2" t="str">
        <f>IF(ISNA(VLOOKUP(B103,'Licenciés 2023'!$A:$L,4,FALSE)),"",VLOOKUP(B103,'Licenciés 2023'!$A:$L,4,FALSE))</f>
        <v/>
      </c>
      <c r="E103" s="2" t="str">
        <f>IF(ISNA(VLOOKUP(B103,'Licenciés 2023'!$A:$L,5,FALSE)),"",VLOOKUP(B103,'Licenciés 2023'!$A:$L,5,FALSE))</f>
        <v/>
      </c>
      <c r="F103" s="2" t="str">
        <f>IF(ISNA(VLOOKUP(B103,'Licenciés 2023'!$A:$L,7,FALSE)),"",VLOOKUP(B103,'Licenciés 2023'!$A:$L,7,FALSE))</f>
        <v/>
      </c>
      <c r="G103" s="2" t="str">
        <f>IF(ISNA(VLOOKUP(B103,'Licenciés 2023'!$A:$L,6,FALSE)),"",VLOOKUP(B103,'Licenciés 2023'!$A:$L,6,FALSE))</f>
        <v/>
      </c>
      <c r="H103" s="2" t="str">
        <f>IF(B103="","",YEAR(G103))</f>
        <v/>
      </c>
      <c r="I103" s="12" t="str">
        <f>IF(ISNA(VLOOKUP(B103,'Licenciés 2023'!$A:$L,9,FALSE)),"",VLOOKUP(B103,'Licenciés 2023'!$A:$L,9,FALSE))</f>
        <v/>
      </c>
      <c r="J103" s="2" t="str">
        <f>IF(ISNA(VLOOKUP(B103,'Licenciés 2023'!$A:$L,8,FALSE)),"",VLOOKUP(B103,'Licenciés 2023'!$A:$L,8,FALSE))</f>
        <v/>
      </c>
      <c r="K103" s="11"/>
      <c r="L103" s="60"/>
      <c r="M103" s="63"/>
      <c r="N103" s="66"/>
    </row>
    <row r="104" spans="1:14" ht="16" hidden="1" outlineLevel="1">
      <c r="A104" s="1"/>
      <c r="B104" s="1"/>
      <c r="C104" s="2" t="str">
        <f>IF(ISNA(VLOOKUP(B104,'Licenciés 2023'!$A:$L,3,FALSE)),"",VLOOKUP(B104,'Licenciés 2023'!$A:$L,3,FALSE))</f>
        <v/>
      </c>
      <c r="D104" s="2" t="str">
        <f>IF(ISNA(VLOOKUP(B104,'Licenciés 2023'!$A:$L,4,FALSE)),"",VLOOKUP(B104,'Licenciés 2023'!$A:$L,4,FALSE))</f>
        <v/>
      </c>
      <c r="E104" s="2" t="str">
        <f>IF(ISNA(VLOOKUP(B104,'Licenciés 2023'!$A:$L,5,FALSE)),"",VLOOKUP(B104,'Licenciés 2023'!$A:$L,5,FALSE))</f>
        <v/>
      </c>
      <c r="F104" s="2" t="str">
        <f>IF(ISNA(VLOOKUP(B104,'Licenciés 2023'!$A:$L,7,FALSE)),"",VLOOKUP(B104,'Licenciés 2023'!$A:$L,7,FALSE))</f>
        <v/>
      </c>
      <c r="G104" s="2" t="str">
        <f>IF(ISNA(VLOOKUP(B104,'Licenciés 2023'!$A:$L,6,FALSE)),"",VLOOKUP(B104,'Licenciés 2023'!$A:$L,6,FALSE))</f>
        <v/>
      </c>
      <c r="H104" s="2" t="str">
        <f t="shared" ref="H104:H127" si="4">IF(B104="","",YEAR(G104))</f>
        <v/>
      </c>
      <c r="I104" s="12" t="str">
        <f>IF(ISNA(VLOOKUP(B104,'Licenciés 2023'!$A:$L,9,FALSE)),"",VLOOKUP(B104,'Licenciés 2023'!$A:$L,9,FALSE))</f>
        <v/>
      </c>
      <c r="J104" s="2" t="str">
        <f>IF(ISNA(VLOOKUP(B104,'Licenciés 2023'!$A:$L,8,FALSE)),"",VLOOKUP(B104,'Licenciés 2023'!$A:$L,8,FALSE))</f>
        <v/>
      </c>
      <c r="K104" s="11"/>
      <c r="L104" s="60"/>
      <c r="M104" s="63"/>
      <c r="N104" s="66"/>
    </row>
    <row r="105" spans="1:14" ht="16" hidden="1" outlineLevel="1">
      <c r="A105" s="1"/>
      <c r="B105" s="1"/>
      <c r="C105" s="2" t="str">
        <f>IF(ISNA(VLOOKUP(B105,'Licenciés 2023'!$A:$L,3,FALSE)),"",VLOOKUP(B105,'Licenciés 2023'!$A:$L,3,FALSE))</f>
        <v/>
      </c>
      <c r="D105" s="2" t="str">
        <f>IF(ISNA(VLOOKUP(B105,'Licenciés 2023'!$A:$L,4,FALSE)),"",VLOOKUP(B105,'Licenciés 2023'!$A:$L,4,FALSE))</f>
        <v/>
      </c>
      <c r="E105" s="2" t="str">
        <f>IF(ISNA(VLOOKUP(B105,'Licenciés 2023'!$A:$L,5,FALSE)),"",VLOOKUP(B105,'Licenciés 2023'!$A:$L,5,FALSE))</f>
        <v/>
      </c>
      <c r="F105" s="2" t="str">
        <f>IF(ISNA(VLOOKUP(B105,'Licenciés 2023'!$A:$L,7,FALSE)),"",VLOOKUP(B105,'Licenciés 2023'!$A:$L,7,FALSE))</f>
        <v/>
      </c>
      <c r="G105" s="2" t="str">
        <f>IF(ISNA(VLOOKUP(B105,'Licenciés 2023'!$A:$L,6,FALSE)),"",VLOOKUP(B105,'Licenciés 2023'!$A:$L,6,FALSE))</f>
        <v/>
      </c>
      <c r="H105" s="2" t="str">
        <f t="shared" si="4"/>
        <v/>
      </c>
      <c r="I105" s="12" t="str">
        <f>IF(ISNA(VLOOKUP(B105,'Licenciés 2023'!$A:$L,9,FALSE)),"",VLOOKUP(B105,'Licenciés 2023'!$A:$L,9,FALSE))</f>
        <v/>
      </c>
      <c r="J105" s="2" t="str">
        <f>IF(ISNA(VLOOKUP(B105,'Licenciés 2023'!$A:$L,8,FALSE)),"",VLOOKUP(B105,'Licenciés 2023'!$A:$L,8,FALSE))</f>
        <v/>
      </c>
      <c r="K105" s="11"/>
      <c r="L105" s="60"/>
      <c r="M105" s="63"/>
      <c r="N105" s="66"/>
    </row>
    <row r="106" spans="1:14" ht="16" hidden="1" outlineLevel="1">
      <c r="A106" s="1"/>
      <c r="B106" s="1"/>
      <c r="C106" s="2" t="str">
        <f>IF(ISNA(VLOOKUP(B106,'Licenciés 2023'!$A:$L,3,FALSE)),"",VLOOKUP(B106,'Licenciés 2023'!$A:$L,3,FALSE))</f>
        <v/>
      </c>
      <c r="D106" s="2" t="str">
        <f>IF(ISNA(VLOOKUP(B106,'Licenciés 2023'!$A:$L,4,FALSE)),"",VLOOKUP(B106,'Licenciés 2023'!$A:$L,4,FALSE))</f>
        <v/>
      </c>
      <c r="E106" s="2" t="str">
        <f>IF(ISNA(VLOOKUP(B106,'Licenciés 2023'!$A:$L,5,FALSE)),"",VLOOKUP(B106,'Licenciés 2023'!$A:$L,5,FALSE))</f>
        <v/>
      </c>
      <c r="F106" s="2" t="str">
        <f>IF(ISNA(VLOOKUP(B106,'Licenciés 2023'!$A:$L,7,FALSE)),"",VLOOKUP(B106,'Licenciés 2023'!$A:$L,7,FALSE))</f>
        <v/>
      </c>
      <c r="G106" s="2" t="str">
        <f>IF(ISNA(VLOOKUP(B106,'Licenciés 2023'!$A:$L,6,FALSE)),"",VLOOKUP(B106,'Licenciés 2023'!$A:$L,6,FALSE))</f>
        <v/>
      </c>
      <c r="H106" s="2" t="str">
        <f t="shared" si="4"/>
        <v/>
      </c>
      <c r="I106" s="12" t="str">
        <f>IF(ISNA(VLOOKUP(B106,'Licenciés 2023'!$A:$L,9,FALSE)),"",VLOOKUP(B106,'Licenciés 2023'!$A:$L,9,FALSE))</f>
        <v/>
      </c>
      <c r="J106" s="2" t="str">
        <f>IF(ISNA(VLOOKUP(B106,'Licenciés 2023'!$A:$L,8,FALSE)),"",VLOOKUP(B106,'Licenciés 2023'!$A:$L,8,FALSE))</f>
        <v/>
      </c>
      <c r="K106" s="11"/>
      <c r="L106" s="60"/>
      <c r="M106" s="63"/>
      <c r="N106" s="66"/>
    </row>
    <row r="107" spans="1:14" ht="16" hidden="1" outlineLevel="1">
      <c r="A107" s="1"/>
      <c r="B107" s="1"/>
      <c r="C107" s="2" t="str">
        <f>IF(ISNA(VLOOKUP(B107,'Licenciés 2023'!$A:$L,3,FALSE)),"",VLOOKUP(B107,'Licenciés 2023'!$A:$L,3,FALSE))</f>
        <v/>
      </c>
      <c r="D107" s="2" t="str">
        <f>IF(ISNA(VLOOKUP(B107,'Licenciés 2023'!$A:$L,4,FALSE)),"",VLOOKUP(B107,'Licenciés 2023'!$A:$L,4,FALSE))</f>
        <v/>
      </c>
      <c r="E107" s="2" t="str">
        <f>IF(ISNA(VLOOKUP(B107,'Licenciés 2023'!$A:$L,5,FALSE)),"",VLOOKUP(B107,'Licenciés 2023'!$A:$L,5,FALSE))</f>
        <v/>
      </c>
      <c r="F107" s="2" t="str">
        <f>IF(ISNA(VLOOKUP(B107,'Licenciés 2023'!$A:$L,7,FALSE)),"",VLOOKUP(B107,'Licenciés 2023'!$A:$L,7,FALSE))</f>
        <v/>
      </c>
      <c r="G107" s="2" t="str">
        <f>IF(ISNA(VLOOKUP(B107,'Licenciés 2023'!$A:$L,6,FALSE)),"",VLOOKUP(B107,'Licenciés 2023'!$A:$L,6,FALSE))</f>
        <v/>
      </c>
      <c r="H107" s="2" t="str">
        <f t="shared" si="4"/>
        <v/>
      </c>
      <c r="I107" s="12" t="str">
        <f>IF(ISNA(VLOOKUP(B107,'Licenciés 2023'!$A:$L,9,FALSE)),"",VLOOKUP(B107,'Licenciés 2023'!$A:$L,9,FALSE))</f>
        <v/>
      </c>
      <c r="J107" s="2" t="str">
        <f>IF(ISNA(VLOOKUP(B107,'Licenciés 2023'!$A:$L,8,FALSE)),"",VLOOKUP(B107,'Licenciés 2023'!$A:$L,8,FALSE))</f>
        <v/>
      </c>
      <c r="K107" s="11"/>
      <c r="L107" s="60"/>
      <c r="M107" s="63"/>
      <c r="N107" s="66"/>
    </row>
    <row r="108" spans="1:14" ht="16" hidden="1" outlineLevel="1">
      <c r="A108" s="1"/>
      <c r="B108" s="1"/>
      <c r="C108" s="2" t="str">
        <f>IF(ISNA(VLOOKUP(B108,'Licenciés 2023'!$A:$L,3,FALSE)),"",VLOOKUP(B108,'Licenciés 2023'!$A:$L,3,FALSE))</f>
        <v/>
      </c>
      <c r="D108" s="2" t="str">
        <f>IF(ISNA(VLOOKUP(B108,'Licenciés 2023'!$A:$L,4,FALSE)),"",VLOOKUP(B108,'Licenciés 2023'!$A:$L,4,FALSE))</f>
        <v/>
      </c>
      <c r="E108" s="2" t="str">
        <f>IF(ISNA(VLOOKUP(B108,'Licenciés 2023'!$A:$L,5,FALSE)),"",VLOOKUP(B108,'Licenciés 2023'!$A:$L,5,FALSE))</f>
        <v/>
      </c>
      <c r="F108" s="2" t="str">
        <f>IF(ISNA(VLOOKUP(B108,'Licenciés 2023'!$A:$L,7,FALSE)),"",VLOOKUP(B108,'Licenciés 2023'!$A:$L,7,FALSE))</f>
        <v/>
      </c>
      <c r="G108" s="2" t="str">
        <f>IF(ISNA(VLOOKUP(B108,'Licenciés 2023'!$A:$L,6,FALSE)),"",VLOOKUP(B108,'Licenciés 2023'!$A:$L,6,FALSE))</f>
        <v/>
      </c>
      <c r="H108" s="2" t="str">
        <f t="shared" si="4"/>
        <v/>
      </c>
      <c r="I108" s="12" t="str">
        <f>IF(ISNA(VLOOKUP(B108,'Licenciés 2023'!$A:$L,9,FALSE)),"",VLOOKUP(B108,'Licenciés 2023'!$A:$L,9,FALSE))</f>
        <v/>
      </c>
      <c r="J108" s="2" t="str">
        <f>IF(ISNA(VLOOKUP(B108,'Licenciés 2023'!$A:$L,8,FALSE)),"",VLOOKUP(B108,'Licenciés 2023'!$A:$L,8,FALSE))</f>
        <v/>
      </c>
      <c r="K108" s="11"/>
      <c r="L108" s="60"/>
      <c r="M108" s="63"/>
      <c r="N108" s="66"/>
    </row>
    <row r="109" spans="1:14" ht="16" hidden="1" outlineLevel="1">
      <c r="A109" s="1"/>
      <c r="B109" s="1"/>
      <c r="C109" s="2" t="str">
        <f>IF(ISNA(VLOOKUP(B109,'Licenciés 2023'!$A:$L,3,FALSE)),"",VLOOKUP(B109,'Licenciés 2023'!$A:$L,3,FALSE))</f>
        <v/>
      </c>
      <c r="D109" s="2" t="str">
        <f>IF(ISNA(VLOOKUP(B109,'Licenciés 2023'!$A:$L,4,FALSE)),"",VLOOKUP(B109,'Licenciés 2023'!$A:$L,4,FALSE))</f>
        <v/>
      </c>
      <c r="E109" s="2" t="str">
        <f>IF(ISNA(VLOOKUP(B109,'Licenciés 2023'!$A:$L,5,FALSE)),"",VLOOKUP(B109,'Licenciés 2023'!$A:$L,5,FALSE))</f>
        <v/>
      </c>
      <c r="F109" s="2" t="str">
        <f>IF(ISNA(VLOOKUP(B109,'Licenciés 2023'!$A:$L,7,FALSE)),"",VLOOKUP(B109,'Licenciés 2023'!$A:$L,7,FALSE))</f>
        <v/>
      </c>
      <c r="G109" s="2" t="str">
        <f>IF(ISNA(VLOOKUP(B109,'Licenciés 2023'!$A:$L,6,FALSE)),"",VLOOKUP(B109,'Licenciés 2023'!$A:$L,6,FALSE))</f>
        <v/>
      </c>
      <c r="H109" s="2" t="str">
        <f t="shared" si="4"/>
        <v/>
      </c>
      <c r="I109" s="12" t="str">
        <f>IF(ISNA(VLOOKUP(B109,'Licenciés 2023'!$A:$L,9,FALSE)),"",VLOOKUP(B109,'Licenciés 2023'!$A:$L,9,FALSE))</f>
        <v/>
      </c>
      <c r="J109" s="2" t="str">
        <f>IF(ISNA(VLOOKUP(B109,'Licenciés 2023'!$A:$L,8,FALSE)),"",VLOOKUP(B109,'Licenciés 2023'!$A:$L,8,FALSE))</f>
        <v/>
      </c>
      <c r="K109" s="11"/>
      <c r="L109" s="60"/>
      <c r="M109" s="63"/>
      <c r="N109" s="66"/>
    </row>
    <row r="110" spans="1:14" ht="16" hidden="1" outlineLevel="1">
      <c r="A110" s="1"/>
      <c r="B110" s="1"/>
      <c r="C110" s="2" t="str">
        <f>IF(ISNA(VLOOKUP(B110,'Licenciés 2023'!$A:$L,3,FALSE)),"",VLOOKUP(B110,'Licenciés 2023'!$A:$L,3,FALSE))</f>
        <v/>
      </c>
      <c r="D110" s="2" t="str">
        <f>IF(ISNA(VLOOKUP(B110,'Licenciés 2023'!$A:$L,4,FALSE)),"",VLOOKUP(B110,'Licenciés 2023'!$A:$L,4,FALSE))</f>
        <v/>
      </c>
      <c r="E110" s="2" t="str">
        <f>IF(ISNA(VLOOKUP(B110,'Licenciés 2023'!$A:$L,5,FALSE)),"",VLOOKUP(B110,'Licenciés 2023'!$A:$L,5,FALSE))</f>
        <v/>
      </c>
      <c r="F110" s="2" t="str">
        <f>IF(ISNA(VLOOKUP(B110,'Licenciés 2023'!$A:$L,7,FALSE)),"",VLOOKUP(B110,'Licenciés 2023'!$A:$L,7,FALSE))</f>
        <v/>
      </c>
      <c r="G110" s="2" t="str">
        <f>IF(ISNA(VLOOKUP(B110,'Licenciés 2023'!$A:$L,6,FALSE)),"",VLOOKUP(B110,'Licenciés 2023'!$A:$L,6,FALSE))</f>
        <v/>
      </c>
      <c r="H110" s="2" t="str">
        <f t="shared" si="4"/>
        <v/>
      </c>
      <c r="I110" s="12" t="str">
        <f>IF(ISNA(VLOOKUP(B110,'Licenciés 2023'!$A:$L,9,FALSE)),"",VLOOKUP(B110,'Licenciés 2023'!$A:$L,9,FALSE))</f>
        <v/>
      </c>
      <c r="J110" s="2" t="str">
        <f>IF(ISNA(VLOOKUP(B110,'Licenciés 2023'!$A:$L,8,FALSE)),"",VLOOKUP(B110,'Licenciés 2023'!$A:$L,8,FALSE))</f>
        <v/>
      </c>
      <c r="K110" s="11"/>
      <c r="L110" s="60"/>
      <c r="M110" s="63"/>
      <c r="N110" s="66"/>
    </row>
    <row r="111" spans="1:14" ht="16" hidden="1" outlineLevel="1">
      <c r="A111" s="1"/>
      <c r="B111" s="1"/>
      <c r="C111" s="2" t="str">
        <f>IF(ISNA(VLOOKUP(B111,'Licenciés 2023'!$A:$L,3,FALSE)),"",VLOOKUP(B111,'Licenciés 2023'!$A:$L,3,FALSE))</f>
        <v/>
      </c>
      <c r="D111" s="2" t="str">
        <f>IF(ISNA(VLOOKUP(B111,'Licenciés 2023'!$A:$L,4,FALSE)),"",VLOOKUP(B111,'Licenciés 2023'!$A:$L,4,FALSE))</f>
        <v/>
      </c>
      <c r="E111" s="2" t="str">
        <f>IF(ISNA(VLOOKUP(B111,'Licenciés 2023'!$A:$L,5,FALSE)),"",VLOOKUP(B111,'Licenciés 2023'!$A:$L,5,FALSE))</f>
        <v/>
      </c>
      <c r="F111" s="2" t="str">
        <f>IF(ISNA(VLOOKUP(B111,'Licenciés 2023'!$A:$L,7,FALSE)),"",VLOOKUP(B111,'Licenciés 2023'!$A:$L,7,FALSE))</f>
        <v/>
      </c>
      <c r="G111" s="2" t="str">
        <f>IF(ISNA(VLOOKUP(B111,'Licenciés 2023'!$A:$L,6,FALSE)),"",VLOOKUP(B111,'Licenciés 2023'!$A:$L,6,FALSE))</f>
        <v/>
      </c>
      <c r="H111" s="2" t="str">
        <f t="shared" si="4"/>
        <v/>
      </c>
      <c r="I111" s="12" t="str">
        <f>IF(ISNA(VLOOKUP(B111,'Licenciés 2023'!$A:$L,9,FALSE)),"",VLOOKUP(B111,'Licenciés 2023'!$A:$L,9,FALSE))</f>
        <v/>
      </c>
      <c r="J111" s="2" t="str">
        <f>IF(ISNA(VLOOKUP(B111,'Licenciés 2023'!$A:$L,8,FALSE)),"",VLOOKUP(B111,'Licenciés 2023'!$A:$L,8,FALSE))</f>
        <v/>
      </c>
      <c r="K111" s="11"/>
      <c r="L111" s="60"/>
      <c r="M111" s="63"/>
      <c r="N111" s="66"/>
    </row>
    <row r="112" spans="1:14" ht="16" hidden="1" outlineLevel="1">
      <c r="A112" s="1"/>
      <c r="B112" s="1"/>
      <c r="C112" s="2" t="str">
        <f>IF(ISNA(VLOOKUP(B112,'Licenciés 2023'!$A:$L,3,FALSE)),"",VLOOKUP(B112,'Licenciés 2023'!$A:$L,3,FALSE))</f>
        <v/>
      </c>
      <c r="D112" s="2" t="str">
        <f>IF(ISNA(VLOOKUP(B112,'Licenciés 2023'!$A:$L,4,FALSE)),"",VLOOKUP(B112,'Licenciés 2023'!$A:$L,4,FALSE))</f>
        <v/>
      </c>
      <c r="E112" s="2" t="str">
        <f>IF(ISNA(VLOOKUP(B112,'Licenciés 2023'!$A:$L,5,FALSE)),"",VLOOKUP(B112,'Licenciés 2023'!$A:$L,5,FALSE))</f>
        <v/>
      </c>
      <c r="F112" s="2" t="str">
        <f>IF(ISNA(VLOOKUP(B112,'Licenciés 2023'!$A:$L,7,FALSE)),"",VLOOKUP(B112,'Licenciés 2023'!$A:$L,7,FALSE))</f>
        <v/>
      </c>
      <c r="G112" s="2" t="str">
        <f>IF(ISNA(VLOOKUP(B112,'Licenciés 2023'!$A:$L,6,FALSE)),"",VLOOKUP(B112,'Licenciés 2023'!$A:$L,6,FALSE))</f>
        <v/>
      </c>
      <c r="H112" s="2" t="str">
        <f t="shared" si="4"/>
        <v/>
      </c>
      <c r="I112" s="12" t="str">
        <f>IF(ISNA(VLOOKUP(B112,'Licenciés 2023'!$A:$L,9,FALSE)),"",VLOOKUP(B112,'Licenciés 2023'!$A:$L,9,FALSE))</f>
        <v/>
      </c>
      <c r="J112" s="2" t="str">
        <f>IF(ISNA(VLOOKUP(B112,'Licenciés 2023'!$A:$L,8,FALSE)),"",VLOOKUP(B112,'Licenciés 2023'!$A:$L,8,FALSE))</f>
        <v/>
      </c>
      <c r="K112" s="11"/>
      <c r="L112" s="60"/>
      <c r="M112" s="63"/>
      <c r="N112" s="66"/>
    </row>
    <row r="113" spans="1:14" ht="16" hidden="1" outlineLevel="1">
      <c r="A113" s="1"/>
      <c r="B113" s="1"/>
      <c r="C113" s="2" t="str">
        <f>IF(ISNA(VLOOKUP(B113,'Licenciés 2023'!$A:$L,3,FALSE)),"",VLOOKUP(B113,'Licenciés 2023'!$A:$L,3,FALSE))</f>
        <v/>
      </c>
      <c r="D113" s="2" t="str">
        <f>IF(ISNA(VLOOKUP(B113,'Licenciés 2023'!$A:$L,4,FALSE)),"",VLOOKUP(B113,'Licenciés 2023'!$A:$L,4,FALSE))</f>
        <v/>
      </c>
      <c r="E113" s="2" t="str">
        <f>IF(ISNA(VLOOKUP(B113,'Licenciés 2023'!$A:$L,5,FALSE)),"",VLOOKUP(B113,'Licenciés 2023'!$A:$L,5,FALSE))</f>
        <v/>
      </c>
      <c r="F113" s="2" t="str">
        <f>IF(ISNA(VLOOKUP(B113,'Licenciés 2023'!$A:$L,7,FALSE)),"",VLOOKUP(B113,'Licenciés 2023'!$A:$L,7,FALSE))</f>
        <v/>
      </c>
      <c r="G113" s="2" t="str">
        <f>IF(ISNA(VLOOKUP(B113,'Licenciés 2023'!$A:$L,6,FALSE)),"",VLOOKUP(B113,'Licenciés 2023'!$A:$L,6,FALSE))</f>
        <v/>
      </c>
      <c r="H113" s="2" t="str">
        <f t="shared" si="4"/>
        <v/>
      </c>
      <c r="I113" s="12" t="str">
        <f>IF(ISNA(VLOOKUP(B113,'Licenciés 2023'!$A:$L,9,FALSE)),"",VLOOKUP(B113,'Licenciés 2023'!$A:$L,9,FALSE))</f>
        <v/>
      </c>
      <c r="J113" s="2" t="str">
        <f>IF(ISNA(VLOOKUP(B113,'Licenciés 2023'!$A:$L,8,FALSE)),"",VLOOKUP(B113,'Licenciés 2023'!$A:$L,8,FALSE))</f>
        <v/>
      </c>
      <c r="K113" s="11"/>
      <c r="L113" s="60"/>
      <c r="M113" s="63"/>
      <c r="N113" s="66"/>
    </row>
    <row r="114" spans="1:14" ht="16" hidden="1" outlineLevel="1">
      <c r="A114" s="1"/>
      <c r="B114" s="1"/>
      <c r="C114" s="2" t="str">
        <f>IF(ISNA(VLOOKUP(B114,'Licenciés 2023'!$A:$L,3,FALSE)),"",VLOOKUP(B114,'Licenciés 2023'!$A:$L,3,FALSE))</f>
        <v/>
      </c>
      <c r="D114" s="2" t="str">
        <f>IF(ISNA(VLOOKUP(B114,'Licenciés 2023'!$A:$L,4,FALSE)),"",VLOOKUP(B114,'Licenciés 2023'!$A:$L,4,FALSE))</f>
        <v/>
      </c>
      <c r="E114" s="2" t="str">
        <f>IF(ISNA(VLOOKUP(B114,'Licenciés 2023'!$A:$L,5,FALSE)),"",VLOOKUP(B114,'Licenciés 2023'!$A:$L,5,FALSE))</f>
        <v/>
      </c>
      <c r="F114" s="2" t="str">
        <f>IF(ISNA(VLOOKUP(B114,'Licenciés 2023'!$A:$L,7,FALSE)),"",VLOOKUP(B114,'Licenciés 2023'!$A:$L,7,FALSE))</f>
        <v/>
      </c>
      <c r="G114" s="2" t="str">
        <f>IF(ISNA(VLOOKUP(B114,'Licenciés 2023'!$A:$L,6,FALSE)),"",VLOOKUP(B114,'Licenciés 2023'!$A:$L,6,FALSE))</f>
        <v/>
      </c>
      <c r="H114" s="2" t="str">
        <f t="shared" si="4"/>
        <v/>
      </c>
      <c r="I114" s="12" t="str">
        <f>IF(ISNA(VLOOKUP(B114,'Licenciés 2023'!$A:$L,9,FALSE)),"",VLOOKUP(B114,'Licenciés 2023'!$A:$L,9,FALSE))</f>
        <v/>
      </c>
      <c r="J114" s="2" t="str">
        <f>IF(ISNA(VLOOKUP(B114,'Licenciés 2023'!$A:$L,8,FALSE)),"",VLOOKUP(B114,'Licenciés 2023'!$A:$L,8,FALSE))</f>
        <v/>
      </c>
      <c r="K114" s="11"/>
      <c r="L114" s="60"/>
      <c r="M114" s="63"/>
      <c r="N114" s="66"/>
    </row>
    <row r="115" spans="1:14" ht="16" hidden="1" outlineLevel="1">
      <c r="A115" s="1"/>
      <c r="B115" s="1"/>
      <c r="C115" s="2" t="str">
        <f>IF(ISNA(VLOOKUP(B115,'Licenciés 2023'!$A:$L,3,FALSE)),"",VLOOKUP(B115,'Licenciés 2023'!$A:$L,3,FALSE))</f>
        <v/>
      </c>
      <c r="D115" s="2" t="str">
        <f>IF(ISNA(VLOOKUP(B115,'Licenciés 2023'!$A:$L,4,FALSE)),"",VLOOKUP(B115,'Licenciés 2023'!$A:$L,4,FALSE))</f>
        <v/>
      </c>
      <c r="E115" s="2" t="str">
        <f>IF(ISNA(VLOOKUP(B115,'Licenciés 2023'!$A:$L,5,FALSE)),"",VLOOKUP(B115,'Licenciés 2023'!$A:$L,5,FALSE))</f>
        <v/>
      </c>
      <c r="F115" s="2" t="str">
        <f>IF(ISNA(VLOOKUP(B115,'Licenciés 2023'!$A:$L,7,FALSE)),"",VLOOKUP(B115,'Licenciés 2023'!$A:$L,7,FALSE))</f>
        <v/>
      </c>
      <c r="G115" s="2" t="str">
        <f>IF(ISNA(VLOOKUP(B115,'Licenciés 2023'!$A:$L,6,FALSE)),"",VLOOKUP(B115,'Licenciés 2023'!$A:$L,6,FALSE))</f>
        <v/>
      </c>
      <c r="H115" s="2" t="str">
        <f t="shared" si="4"/>
        <v/>
      </c>
      <c r="I115" s="12" t="str">
        <f>IF(ISNA(VLOOKUP(B115,'Licenciés 2023'!$A:$L,9,FALSE)),"",VLOOKUP(B115,'Licenciés 2023'!$A:$L,9,FALSE))</f>
        <v/>
      </c>
      <c r="J115" s="2" t="str">
        <f>IF(ISNA(VLOOKUP(B115,'Licenciés 2023'!$A:$L,8,FALSE)),"",VLOOKUP(B115,'Licenciés 2023'!$A:$L,8,FALSE))</f>
        <v/>
      </c>
      <c r="K115" s="11"/>
      <c r="L115" s="60"/>
      <c r="M115" s="63"/>
      <c r="N115" s="66"/>
    </row>
    <row r="116" spans="1:14" ht="16" hidden="1" outlineLevel="1">
      <c r="A116" s="1"/>
      <c r="B116" s="1"/>
      <c r="C116" s="2" t="str">
        <f>IF(ISNA(VLOOKUP(B116,'Licenciés 2023'!$A:$L,3,FALSE)),"",VLOOKUP(B116,'Licenciés 2023'!$A:$L,3,FALSE))</f>
        <v/>
      </c>
      <c r="D116" s="2" t="str">
        <f>IF(ISNA(VLOOKUP(B116,'Licenciés 2023'!$A:$L,4,FALSE)),"",VLOOKUP(B116,'Licenciés 2023'!$A:$L,4,FALSE))</f>
        <v/>
      </c>
      <c r="E116" s="2" t="str">
        <f>IF(ISNA(VLOOKUP(B116,'Licenciés 2023'!$A:$L,5,FALSE)),"",VLOOKUP(B116,'Licenciés 2023'!$A:$L,5,FALSE))</f>
        <v/>
      </c>
      <c r="F116" s="2" t="str">
        <f>IF(ISNA(VLOOKUP(B116,'Licenciés 2023'!$A:$L,7,FALSE)),"",VLOOKUP(B116,'Licenciés 2023'!$A:$L,7,FALSE))</f>
        <v/>
      </c>
      <c r="G116" s="2" t="str">
        <f>IF(ISNA(VLOOKUP(B116,'Licenciés 2023'!$A:$L,6,FALSE)),"",VLOOKUP(B116,'Licenciés 2023'!$A:$L,6,FALSE))</f>
        <v/>
      </c>
      <c r="H116" s="2" t="str">
        <f t="shared" si="4"/>
        <v/>
      </c>
      <c r="I116" s="12" t="str">
        <f>IF(ISNA(VLOOKUP(B116,'Licenciés 2023'!$A:$L,9,FALSE)),"",VLOOKUP(B116,'Licenciés 2023'!$A:$L,9,FALSE))</f>
        <v/>
      </c>
      <c r="J116" s="2" t="str">
        <f>IF(ISNA(VLOOKUP(B116,'Licenciés 2023'!$A:$L,8,FALSE)),"",VLOOKUP(B116,'Licenciés 2023'!$A:$L,8,FALSE))</f>
        <v/>
      </c>
      <c r="K116" s="11"/>
      <c r="L116" s="60"/>
      <c r="M116" s="63"/>
      <c r="N116" s="66"/>
    </row>
    <row r="117" spans="1:14" ht="16" hidden="1" outlineLevel="1">
      <c r="A117" s="1"/>
      <c r="B117" s="1"/>
      <c r="C117" s="2" t="str">
        <f>IF(ISNA(VLOOKUP(B117,'Licenciés 2023'!$A:$L,3,FALSE)),"",VLOOKUP(B117,'Licenciés 2023'!$A:$L,3,FALSE))</f>
        <v/>
      </c>
      <c r="D117" s="2" t="str">
        <f>IF(ISNA(VLOOKUP(B117,'Licenciés 2023'!$A:$L,4,FALSE)),"",VLOOKUP(B117,'Licenciés 2023'!$A:$L,4,FALSE))</f>
        <v/>
      </c>
      <c r="E117" s="2" t="str">
        <f>IF(ISNA(VLOOKUP(B117,'Licenciés 2023'!$A:$L,5,FALSE)),"",VLOOKUP(B117,'Licenciés 2023'!$A:$L,5,FALSE))</f>
        <v/>
      </c>
      <c r="F117" s="2" t="str">
        <f>IF(ISNA(VLOOKUP(B117,'Licenciés 2023'!$A:$L,7,FALSE)),"",VLOOKUP(B117,'Licenciés 2023'!$A:$L,7,FALSE))</f>
        <v/>
      </c>
      <c r="G117" s="2" t="str">
        <f>IF(ISNA(VLOOKUP(B117,'Licenciés 2023'!$A:$L,6,FALSE)),"",VLOOKUP(B117,'Licenciés 2023'!$A:$L,6,FALSE))</f>
        <v/>
      </c>
      <c r="H117" s="2" t="str">
        <f t="shared" si="4"/>
        <v/>
      </c>
      <c r="I117" s="12" t="str">
        <f>IF(ISNA(VLOOKUP(B117,'Licenciés 2023'!$A:$L,9,FALSE)),"",VLOOKUP(B117,'Licenciés 2023'!$A:$L,9,FALSE))</f>
        <v/>
      </c>
      <c r="J117" s="2" t="str">
        <f>IF(ISNA(VLOOKUP(B117,'Licenciés 2023'!$A:$L,8,FALSE)),"",VLOOKUP(B117,'Licenciés 2023'!$A:$L,8,FALSE))</f>
        <v/>
      </c>
      <c r="K117" s="11"/>
      <c r="L117" s="60"/>
      <c r="M117" s="63"/>
      <c r="N117" s="66"/>
    </row>
    <row r="118" spans="1:14" ht="16" hidden="1" outlineLevel="1">
      <c r="A118" s="1"/>
      <c r="B118" s="1"/>
      <c r="C118" s="2" t="str">
        <f>IF(ISNA(VLOOKUP(B118,'Licenciés 2023'!$A:$L,3,FALSE)),"",VLOOKUP(B118,'Licenciés 2023'!$A:$L,3,FALSE))</f>
        <v/>
      </c>
      <c r="D118" s="2" t="str">
        <f>IF(ISNA(VLOOKUP(B118,'Licenciés 2023'!$A:$L,4,FALSE)),"",VLOOKUP(B118,'Licenciés 2023'!$A:$L,4,FALSE))</f>
        <v/>
      </c>
      <c r="E118" s="2" t="str">
        <f>IF(ISNA(VLOOKUP(B118,'Licenciés 2023'!$A:$L,5,FALSE)),"",VLOOKUP(B118,'Licenciés 2023'!$A:$L,5,FALSE))</f>
        <v/>
      </c>
      <c r="F118" s="2" t="str">
        <f>IF(ISNA(VLOOKUP(B118,'Licenciés 2023'!$A:$L,7,FALSE)),"",VLOOKUP(B118,'Licenciés 2023'!$A:$L,7,FALSE))</f>
        <v/>
      </c>
      <c r="G118" s="2" t="str">
        <f>IF(ISNA(VLOOKUP(B118,'Licenciés 2023'!$A:$L,6,FALSE)),"",VLOOKUP(B118,'Licenciés 2023'!$A:$L,6,FALSE))</f>
        <v/>
      </c>
      <c r="H118" s="2" t="str">
        <f t="shared" si="4"/>
        <v/>
      </c>
      <c r="I118" s="12" t="str">
        <f>IF(ISNA(VLOOKUP(B118,'Licenciés 2023'!$A:$L,9,FALSE)),"",VLOOKUP(B118,'Licenciés 2023'!$A:$L,9,FALSE))</f>
        <v/>
      </c>
      <c r="J118" s="2" t="str">
        <f>IF(ISNA(VLOOKUP(B118,'Licenciés 2023'!$A:$L,8,FALSE)),"",VLOOKUP(B118,'Licenciés 2023'!$A:$L,8,FALSE))</f>
        <v/>
      </c>
      <c r="K118" s="11"/>
      <c r="L118" s="60"/>
      <c r="M118" s="63"/>
      <c r="N118" s="66"/>
    </row>
    <row r="119" spans="1:14" ht="16" hidden="1" outlineLevel="1">
      <c r="A119" s="1"/>
      <c r="B119" s="1"/>
      <c r="C119" s="2" t="str">
        <f>IF(ISNA(VLOOKUP(B119,'Licenciés 2023'!$A:$L,3,FALSE)),"",VLOOKUP(B119,'Licenciés 2023'!$A:$L,3,FALSE))</f>
        <v/>
      </c>
      <c r="D119" s="2" t="str">
        <f>IF(ISNA(VLOOKUP(B119,'Licenciés 2023'!$A:$L,4,FALSE)),"",VLOOKUP(B119,'Licenciés 2023'!$A:$L,4,FALSE))</f>
        <v/>
      </c>
      <c r="E119" s="2" t="str">
        <f>IF(ISNA(VLOOKUP(B119,'Licenciés 2023'!$A:$L,5,FALSE)),"",VLOOKUP(B119,'Licenciés 2023'!$A:$L,5,FALSE))</f>
        <v/>
      </c>
      <c r="F119" s="2" t="str">
        <f>IF(ISNA(VLOOKUP(B119,'Licenciés 2023'!$A:$L,7,FALSE)),"",VLOOKUP(B119,'Licenciés 2023'!$A:$L,7,FALSE))</f>
        <v/>
      </c>
      <c r="G119" s="2" t="str">
        <f>IF(ISNA(VLOOKUP(B119,'Licenciés 2023'!$A:$L,6,FALSE)),"",VLOOKUP(B119,'Licenciés 2023'!$A:$L,6,FALSE))</f>
        <v/>
      </c>
      <c r="H119" s="2" t="str">
        <f t="shared" si="4"/>
        <v/>
      </c>
      <c r="I119" s="12" t="str">
        <f>IF(ISNA(VLOOKUP(B119,'Licenciés 2023'!$A:$L,9,FALSE)),"",VLOOKUP(B119,'Licenciés 2023'!$A:$L,9,FALSE))</f>
        <v/>
      </c>
      <c r="J119" s="2" t="str">
        <f>IF(ISNA(VLOOKUP(B119,'Licenciés 2023'!$A:$L,8,FALSE)),"",VLOOKUP(B119,'Licenciés 2023'!$A:$L,8,FALSE))</f>
        <v/>
      </c>
      <c r="K119" s="11"/>
      <c r="L119" s="60"/>
      <c r="M119" s="63"/>
      <c r="N119" s="66"/>
    </row>
    <row r="120" spans="1:14" ht="16" hidden="1" outlineLevel="1">
      <c r="A120" s="1"/>
      <c r="B120" s="1"/>
      <c r="C120" s="2" t="str">
        <f>IF(ISNA(VLOOKUP(B120,'Licenciés 2023'!$A:$L,3,FALSE)),"",VLOOKUP(B120,'Licenciés 2023'!$A:$L,3,FALSE))</f>
        <v/>
      </c>
      <c r="D120" s="2" t="str">
        <f>IF(ISNA(VLOOKUP(B120,'Licenciés 2023'!$A:$L,4,FALSE)),"",VLOOKUP(B120,'Licenciés 2023'!$A:$L,4,FALSE))</f>
        <v/>
      </c>
      <c r="E120" s="2" t="str">
        <f>IF(ISNA(VLOOKUP(B120,'Licenciés 2023'!$A:$L,5,FALSE)),"",VLOOKUP(B120,'Licenciés 2023'!$A:$L,5,FALSE))</f>
        <v/>
      </c>
      <c r="F120" s="2" t="str">
        <f>IF(ISNA(VLOOKUP(B120,'Licenciés 2023'!$A:$L,7,FALSE)),"",VLOOKUP(B120,'Licenciés 2023'!$A:$L,7,FALSE))</f>
        <v/>
      </c>
      <c r="G120" s="2" t="str">
        <f>IF(ISNA(VLOOKUP(B120,'Licenciés 2023'!$A:$L,6,FALSE)),"",VLOOKUP(B120,'Licenciés 2023'!$A:$L,6,FALSE))</f>
        <v/>
      </c>
      <c r="H120" s="2" t="str">
        <f t="shared" si="4"/>
        <v/>
      </c>
      <c r="I120" s="12" t="str">
        <f>IF(ISNA(VLOOKUP(B120,'Licenciés 2023'!$A:$L,9,FALSE)),"",VLOOKUP(B120,'Licenciés 2023'!$A:$L,9,FALSE))</f>
        <v/>
      </c>
      <c r="J120" s="2" t="str">
        <f>IF(ISNA(VLOOKUP(B120,'Licenciés 2023'!$A:$L,8,FALSE)),"",VLOOKUP(B120,'Licenciés 2023'!$A:$L,8,FALSE))</f>
        <v/>
      </c>
      <c r="K120" s="11"/>
      <c r="L120" s="60"/>
      <c r="M120" s="63"/>
      <c r="N120" s="66"/>
    </row>
    <row r="121" spans="1:14" ht="16" hidden="1" outlineLevel="1">
      <c r="A121" s="1"/>
      <c r="B121" s="1"/>
      <c r="C121" s="2" t="str">
        <f>IF(ISNA(VLOOKUP(B121,'Licenciés 2023'!$A:$L,3,FALSE)),"",VLOOKUP(B121,'Licenciés 2023'!$A:$L,3,FALSE))</f>
        <v/>
      </c>
      <c r="D121" s="2" t="str">
        <f>IF(ISNA(VLOOKUP(B121,'Licenciés 2023'!$A:$L,4,FALSE)),"",VLOOKUP(B121,'Licenciés 2023'!$A:$L,4,FALSE))</f>
        <v/>
      </c>
      <c r="E121" s="2" t="str">
        <f>IF(ISNA(VLOOKUP(B121,'Licenciés 2023'!$A:$L,5,FALSE)),"",VLOOKUP(B121,'Licenciés 2023'!$A:$L,5,FALSE))</f>
        <v/>
      </c>
      <c r="F121" s="2" t="str">
        <f>IF(ISNA(VLOOKUP(B121,'Licenciés 2023'!$A:$L,7,FALSE)),"",VLOOKUP(B121,'Licenciés 2023'!$A:$L,7,FALSE))</f>
        <v/>
      </c>
      <c r="G121" s="2" t="str">
        <f>IF(ISNA(VLOOKUP(B121,'Licenciés 2023'!$A:$L,6,FALSE)),"",VLOOKUP(B121,'Licenciés 2023'!$A:$L,6,FALSE))</f>
        <v/>
      </c>
      <c r="H121" s="2" t="str">
        <f t="shared" si="4"/>
        <v/>
      </c>
      <c r="I121" s="12" t="str">
        <f>IF(ISNA(VLOOKUP(B121,'Licenciés 2023'!$A:$L,9,FALSE)),"",VLOOKUP(B121,'Licenciés 2023'!$A:$L,9,FALSE))</f>
        <v/>
      </c>
      <c r="J121" s="2" t="str">
        <f>IF(ISNA(VLOOKUP(B121,'Licenciés 2023'!$A:$L,8,FALSE)),"",VLOOKUP(B121,'Licenciés 2023'!$A:$L,8,FALSE))</f>
        <v/>
      </c>
      <c r="K121" s="11"/>
      <c r="L121" s="60"/>
      <c r="M121" s="63"/>
      <c r="N121" s="66"/>
    </row>
    <row r="122" spans="1:14" ht="16" hidden="1" outlineLevel="1">
      <c r="A122" s="1"/>
      <c r="B122" s="1"/>
      <c r="C122" s="2" t="str">
        <f>IF(ISNA(VLOOKUP(B122,'Licenciés 2023'!$A:$L,3,FALSE)),"",VLOOKUP(B122,'Licenciés 2023'!$A:$L,3,FALSE))</f>
        <v/>
      </c>
      <c r="D122" s="2" t="str">
        <f>IF(ISNA(VLOOKUP(B122,'Licenciés 2023'!$A:$L,4,FALSE)),"",VLOOKUP(B122,'Licenciés 2023'!$A:$L,4,FALSE))</f>
        <v/>
      </c>
      <c r="E122" s="2" t="str">
        <f>IF(ISNA(VLOOKUP(B122,'Licenciés 2023'!$A:$L,5,FALSE)),"",VLOOKUP(B122,'Licenciés 2023'!$A:$L,5,FALSE))</f>
        <v/>
      </c>
      <c r="F122" s="2" t="str">
        <f>IF(ISNA(VLOOKUP(B122,'Licenciés 2023'!$A:$L,7,FALSE)),"",VLOOKUP(B122,'Licenciés 2023'!$A:$L,7,FALSE))</f>
        <v/>
      </c>
      <c r="G122" s="2" t="str">
        <f>IF(ISNA(VLOOKUP(B122,'Licenciés 2023'!$A:$L,6,FALSE)),"",VLOOKUP(B122,'Licenciés 2023'!$A:$L,6,FALSE))</f>
        <v/>
      </c>
      <c r="H122" s="2" t="str">
        <f t="shared" si="4"/>
        <v/>
      </c>
      <c r="I122" s="12" t="str">
        <f>IF(ISNA(VLOOKUP(B122,'Licenciés 2023'!$A:$L,9,FALSE)),"",VLOOKUP(B122,'Licenciés 2023'!$A:$L,9,FALSE))</f>
        <v/>
      </c>
      <c r="J122" s="2" t="str">
        <f>IF(ISNA(VLOOKUP(B122,'Licenciés 2023'!$A:$L,8,FALSE)),"",VLOOKUP(B122,'Licenciés 2023'!$A:$L,8,FALSE))</f>
        <v/>
      </c>
      <c r="K122" s="11"/>
      <c r="L122" s="60"/>
      <c r="M122" s="63"/>
      <c r="N122" s="66"/>
    </row>
    <row r="123" spans="1:14" ht="16" hidden="1" outlineLevel="1">
      <c r="A123" s="1"/>
      <c r="B123" s="1"/>
      <c r="C123" s="2" t="str">
        <f>IF(ISNA(VLOOKUP(B123,'Licenciés 2023'!$A:$L,3,FALSE)),"",VLOOKUP(B123,'Licenciés 2023'!$A:$L,3,FALSE))</f>
        <v/>
      </c>
      <c r="D123" s="2" t="str">
        <f>IF(ISNA(VLOOKUP(B123,'Licenciés 2023'!$A:$L,4,FALSE)),"",VLOOKUP(B123,'Licenciés 2023'!$A:$L,4,FALSE))</f>
        <v/>
      </c>
      <c r="E123" s="2" t="str">
        <f>IF(ISNA(VLOOKUP(B123,'Licenciés 2023'!$A:$L,5,FALSE)),"",VLOOKUP(B123,'Licenciés 2023'!$A:$L,5,FALSE))</f>
        <v/>
      </c>
      <c r="F123" s="2" t="str">
        <f>IF(ISNA(VLOOKUP(B123,'Licenciés 2023'!$A:$L,7,FALSE)),"",VLOOKUP(B123,'Licenciés 2023'!$A:$L,7,FALSE))</f>
        <v/>
      </c>
      <c r="G123" s="2" t="str">
        <f>IF(ISNA(VLOOKUP(B123,'Licenciés 2023'!$A:$L,6,FALSE)),"",VLOOKUP(B123,'Licenciés 2023'!$A:$L,6,FALSE))</f>
        <v/>
      </c>
      <c r="H123" s="2" t="str">
        <f t="shared" si="4"/>
        <v/>
      </c>
      <c r="I123" s="12" t="str">
        <f>IF(ISNA(VLOOKUP(B123,'Licenciés 2023'!$A:$L,9,FALSE)),"",VLOOKUP(B123,'Licenciés 2023'!$A:$L,9,FALSE))</f>
        <v/>
      </c>
      <c r="J123" s="2" t="str">
        <f>IF(ISNA(VLOOKUP(B123,'Licenciés 2023'!$A:$L,8,FALSE)),"",VLOOKUP(B123,'Licenciés 2023'!$A:$L,8,FALSE))</f>
        <v/>
      </c>
      <c r="K123" s="11"/>
      <c r="L123" s="60"/>
      <c r="M123" s="63"/>
      <c r="N123" s="66"/>
    </row>
    <row r="124" spans="1:14" ht="16" hidden="1" outlineLevel="1">
      <c r="A124" s="1"/>
      <c r="B124" s="1"/>
      <c r="C124" s="2" t="str">
        <f>IF(ISNA(VLOOKUP(B124,'Licenciés 2023'!$A:$L,3,FALSE)),"",VLOOKUP(B124,'Licenciés 2023'!$A:$L,3,FALSE))</f>
        <v/>
      </c>
      <c r="D124" s="2" t="str">
        <f>IF(ISNA(VLOOKUP(B124,'Licenciés 2023'!$A:$L,4,FALSE)),"",VLOOKUP(B124,'Licenciés 2023'!$A:$L,4,FALSE))</f>
        <v/>
      </c>
      <c r="E124" s="2" t="str">
        <f>IF(ISNA(VLOOKUP(B124,'Licenciés 2023'!$A:$L,5,FALSE)),"",VLOOKUP(B124,'Licenciés 2023'!$A:$L,5,FALSE))</f>
        <v/>
      </c>
      <c r="F124" s="2" t="str">
        <f>IF(ISNA(VLOOKUP(B124,'Licenciés 2023'!$A:$L,7,FALSE)),"",VLOOKUP(B124,'Licenciés 2023'!$A:$L,7,FALSE))</f>
        <v/>
      </c>
      <c r="G124" s="2" t="str">
        <f>IF(ISNA(VLOOKUP(B124,'Licenciés 2023'!$A:$L,6,FALSE)),"",VLOOKUP(B124,'Licenciés 2023'!$A:$L,6,FALSE))</f>
        <v/>
      </c>
      <c r="H124" s="2" t="str">
        <f t="shared" si="4"/>
        <v/>
      </c>
      <c r="I124" s="12" t="str">
        <f>IF(ISNA(VLOOKUP(B124,'Licenciés 2023'!$A:$L,9,FALSE)),"",VLOOKUP(B124,'Licenciés 2023'!$A:$L,9,FALSE))</f>
        <v/>
      </c>
      <c r="J124" s="2" t="str">
        <f>IF(ISNA(VLOOKUP(B124,'Licenciés 2023'!$A:$L,8,FALSE)),"",VLOOKUP(B124,'Licenciés 2023'!$A:$L,8,FALSE))</f>
        <v/>
      </c>
      <c r="K124" s="11"/>
      <c r="L124" s="60"/>
      <c r="M124" s="63"/>
      <c r="N124" s="66"/>
    </row>
    <row r="125" spans="1:14" ht="16" hidden="1" outlineLevel="1">
      <c r="A125" s="1"/>
      <c r="B125" s="1"/>
      <c r="C125" s="2" t="str">
        <f>IF(ISNA(VLOOKUP(B125,'Licenciés 2023'!$A:$L,3,FALSE)),"",VLOOKUP(B125,'Licenciés 2023'!$A:$L,3,FALSE))</f>
        <v/>
      </c>
      <c r="D125" s="2" t="str">
        <f>IF(ISNA(VLOOKUP(B125,'Licenciés 2023'!$A:$L,4,FALSE)),"",VLOOKUP(B125,'Licenciés 2023'!$A:$L,4,FALSE))</f>
        <v/>
      </c>
      <c r="E125" s="2" t="str">
        <f>IF(ISNA(VLOOKUP(B125,'Licenciés 2023'!$A:$L,5,FALSE)),"",VLOOKUP(B125,'Licenciés 2023'!$A:$L,5,FALSE))</f>
        <v/>
      </c>
      <c r="F125" s="2" t="str">
        <f>IF(ISNA(VLOOKUP(B125,'Licenciés 2023'!$A:$L,7,FALSE)),"",VLOOKUP(B125,'Licenciés 2023'!$A:$L,7,FALSE))</f>
        <v/>
      </c>
      <c r="G125" s="2" t="str">
        <f>IF(ISNA(VLOOKUP(B125,'Licenciés 2023'!$A:$L,6,FALSE)),"",VLOOKUP(B125,'Licenciés 2023'!$A:$L,6,FALSE))</f>
        <v/>
      </c>
      <c r="H125" s="2" t="str">
        <f t="shared" si="4"/>
        <v/>
      </c>
      <c r="I125" s="12" t="str">
        <f>IF(ISNA(VLOOKUP(B125,'Licenciés 2023'!$A:$L,9,FALSE)),"",VLOOKUP(B125,'Licenciés 2023'!$A:$L,9,FALSE))</f>
        <v/>
      </c>
      <c r="J125" s="2" t="str">
        <f>IF(ISNA(VLOOKUP(B125,'Licenciés 2023'!$A:$L,8,FALSE)),"",VLOOKUP(B125,'Licenciés 2023'!$A:$L,8,FALSE))</f>
        <v/>
      </c>
      <c r="K125" s="11"/>
      <c r="L125" s="60"/>
      <c r="M125" s="63"/>
      <c r="N125" s="66"/>
    </row>
    <row r="126" spans="1:14" ht="16" hidden="1" outlineLevel="1">
      <c r="A126" s="1"/>
      <c r="B126" s="1"/>
      <c r="C126" s="2" t="str">
        <f>IF(ISNA(VLOOKUP(B126,'Licenciés 2023'!$A:$L,3,FALSE)),"",VLOOKUP(B126,'Licenciés 2023'!$A:$L,3,FALSE))</f>
        <v/>
      </c>
      <c r="D126" s="2" t="str">
        <f>IF(ISNA(VLOOKUP(B126,'Licenciés 2023'!$A:$L,4,FALSE)),"",VLOOKUP(B126,'Licenciés 2023'!$A:$L,4,FALSE))</f>
        <v/>
      </c>
      <c r="E126" s="2" t="str">
        <f>IF(ISNA(VLOOKUP(B126,'Licenciés 2023'!$A:$L,5,FALSE)),"",VLOOKUP(B126,'Licenciés 2023'!$A:$L,5,FALSE))</f>
        <v/>
      </c>
      <c r="F126" s="2" t="str">
        <f>IF(ISNA(VLOOKUP(B126,'Licenciés 2023'!$A:$L,7,FALSE)),"",VLOOKUP(B126,'Licenciés 2023'!$A:$L,7,FALSE))</f>
        <v/>
      </c>
      <c r="G126" s="2" t="str">
        <f>IF(ISNA(VLOOKUP(B126,'Licenciés 2023'!$A:$L,6,FALSE)),"",VLOOKUP(B126,'Licenciés 2023'!$A:$L,6,FALSE))</f>
        <v/>
      </c>
      <c r="H126" s="2" t="str">
        <f t="shared" si="4"/>
        <v/>
      </c>
      <c r="I126" s="12" t="str">
        <f>IF(ISNA(VLOOKUP(B126,'Licenciés 2023'!$A:$L,9,FALSE)),"",VLOOKUP(B126,'Licenciés 2023'!$A:$L,9,FALSE))</f>
        <v/>
      </c>
      <c r="J126" s="2" t="str">
        <f>IF(ISNA(VLOOKUP(B126,'Licenciés 2023'!$A:$L,8,FALSE)),"",VLOOKUP(B126,'Licenciés 2023'!$A:$L,8,FALSE))</f>
        <v/>
      </c>
      <c r="K126" s="11"/>
      <c r="L126" s="60"/>
      <c r="M126" s="63"/>
      <c r="N126" s="66"/>
    </row>
    <row r="127" spans="1:14" ht="16" hidden="1" outlineLevel="1">
      <c r="A127" s="1"/>
      <c r="B127" s="1"/>
      <c r="C127" s="2" t="str">
        <f>IF(ISNA(VLOOKUP(B127,'Licenciés 2023'!$A:$L,3,FALSE)),"",VLOOKUP(B127,'Licenciés 2023'!$A:$L,3,FALSE))</f>
        <v/>
      </c>
      <c r="D127" s="2" t="str">
        <f>IF(ISNA(VLOOKUP(B127,'Licenciés 2023'!$A:$L,4,FALSE)),"",VLOOKUP(B127,'Licenciés 2023'!$A:$L,4,FALSE))</f>
        <v/>
      </c>
      <c r="E127" s="2" t="str">
        <f>IF(ISNA(VLOOKUP(B127,'Licenciés 2023'!$A:$L,5,FALSE)),"",VLOOKUP(B127,'Licenciés 2023'!$A:$L,5,FALSE))</f>
        <v/>
      </c>
      <c r="F127" s="2" t="str">
        <f>IF(ISNA(VLOOKUP(B127,'Licenciés 2023'!$A:$L,7,FALSE)),"",VLOOKUP(B127,'Licenciés 2023'!$A:$L,7,FALSE))</f>
        <v/>
      </c>
      <c r="G127" s="2" t="str">
        <f>IF(ISNA(VLOOKUP(B127,'Licenciés 2023'!$A:$L,6,FALSE)),"",VLOOKUP(B127,'Licenciés 2023'!$A:$L,6,FALSE))</f>
        <v/>
      </c>
      <c r="H127" s="2" t="str">
        <f t="shared" si="4"/>
        <v/>
      </c>
      <c r="I127" s="12" t="str">
        <f>IF(ISNA(VLOOKUP(B127,'Licenciés 2023'!$A:$L,9,FALSE)),"",VLOOKUP(B127,'Licenciés 2023'!$A:$L,9,FALSE))</f>
        <v/>
      </c>
      <c r="J127" s="2" t="str">
        <f>IF(ISNA(VLOOKUP(B127,'Licenciés 2023'!$A:$L,8,FALSE)),"",VLOOKUP(B127,'Licenciés 2023'!$A:$L,8,FALSE))</f>
        <v/>
      </c>
      <c r="K127" s="11"/>
      <c r="L127" s="60"/>
      <c r="M127" s="63"/>
      <c r="N127" s="66"/>
    </row>
    <row r="128" spans="1:14" collapsed="1">
      <c r="A128" s="22"/>
      <c r="B128" s="25" t="s">
        <v>20</v>
      </c>
      <c r="C128" s="26"/>
      <c r="D128" s="26"/>
      <c r="E128" s="26"/>
      <c r="F128" s="26"/>
      <c r="G128" s="26"/>
      <c r="H128" s="26"/>
      <c r="I128" s="26"/>
      <c r="J128" s="27"/>
      <c r="K128" s="23" t="str">
        <f>F10&amp;" "&amp;B128</f>
        <v xml:space="preserve"> Cadet</v>
      </c>
      <c r="L128" s="59"/>
      <c r="M128" s="62"/>
      <c r="N128" s="67"/>
    </row>
    <row r="129" spans="1:14" ht="16" hidden="1" outlineLevel="1">
      <c r="A129" s="1"/>
      <c r="B129" s="1"/>
      <c r="C129" s="2" t="str">
        <f>IF(ISNA(VLOOKUP(B129,'Licenciés 2023'!$A:$L,3,FALSE)),"",VLOOKUP(B129,'Licenciés 2023'!$A:$L,3,FALSE))</f>
        <v/>
      </c>
      <c r="D129" s="2" t="str">
        <f>IF(ISNA(VLOOKUP(B129,'Licenciés 2023'!$A:$L,4,FALSE)),"",VLOOKUP(B129,'Licenciés 2023'!$A:$L,4,FALSE))</f>
        <v/>
      </c>
      <c r="E129" s="2" t="str">
        <f>IF(ISNA(VLOOKUP(B129,'Licenciés 2023'!$A:$L,5,FALSE)),"",VLOOKUP(B129,'Licenciés 2023'!$A:$L,5,FALSE))</f>
        <v/>
      </c>
      <c r="F129" s="2" t="str">
        <f>IF(ISNA(VLOOKUP(B129,'Licenciés 2023'!$A:$L,7,FALSE)),"",VLOOKUP(B129,'Licenciés 2023'!$A:$L,7,FALSE))</f>
        <v/>
      </c>
      <c r="G129" s="2" t="str">
        <f>IF(ISNA(VLOOKUP(B129,'Licenciés 2023'!$A:$L,6,FALSE)),"",VLOOKUP(B129,'Licenciés 2023'!$A:$L,6,FALSE))</f>
        <v/>
      </c>
      <c r="H129" s="2" t="str">
        <f>IF(B129="","",YEAR(G129))</f>
        <v/>
      </c>
      <c r="I129" s="12" t="str">
        <f>IF(ISNA(VLOOKUP(B129,'Licenciés 2023'!$A:$L,9,FALSE)),"",VLOOKUP(B129,'Licenciés 2023'!$A:$L,9,FALSE))</f>
        <v/>
      </c>
      <c r="J129" s="2" t="str">
        <f>IF(ISNA(VLOOKUP(B129,'Licenciés 2023'!$A:$L,8,FALSE)),"",VLOOKUP(B129,'Licenciés 2023'!$A:$L,8,FALSE))</f>
        <v/>
      </c>
      <c r="K129" s="11"/>
      <c r="L129" s="60"/>
      <c r="M129" s="63"/>
      <c r="N129" s="66"/>
    </row>
    <row r="130" spans="1:14" ht="16" hidden="1" outlineLevel="1">
      <c r="A130" s="1"/>
      <c r="B130" s="1"/>
      <c r="C130" s="2" t="str">
        <f>IF(ISNA(VLOOKUP(B130,'Licenciés 2023'!$A:$L,3,FALSE)),"",VLOOKUP(B130,'Licenciés 2023'!$A:$L,3,FALSE))</f>
        <v/>
      </c>
      <c r="D130" s="2" t="str">
        <f>IF(ISNA(VLOOKUP(B130,'Licenciés 2023'!$A:$L,4,FALSE)),"",VLOOKUP(B130,'Licenciés 2023'!$A:$L,4,FALSE))</f>
        <v/>
      </c>
      <c r="E130" s="2" t="str">
        <f>IF(ISNA(VLOOKUP(B130,'Licenciés 2023'!$A:$L,5,FALSE)),"",VLOOKUP(B130,'Licenciés 2023'!$A:$L,5,FALSE))</f>
        <v/>
      </c>
      <c r="F130" s="2" t="str">
        <f>IF(ISNA(VLOOKUP(B130,'Licenciés 2023'!$A:$L,7,FALSE)),"",VLOOKUP(B130,'Licenciés 2023'!$A:$L,7,FALSE))</f>
        <v/>
      </c>
      <c r="G130" s="2" t="str">
        <f>IF(ISNA(VLOOKUP(B130,'Licenciés 2023'!$A:$L,6,FALSE)),"",VLOOKUP(B130,'Licenciés 2023'!$A:$L,6,FALSE))</f>
        <v/>
      </c>
      <c r="H130" s="2" t="str">
        <f t="shared" ref="H130:H153" si="5">IF(B130="","",YEAR(G130))</f>
        <v/>
      </c>
      <c r="I130" s="12" t="str">
        <f>IF(ISNA(VLOOKUP(B130,'Licenciés 2023'!$A:$L,9,FALSE)),"",VLOOKUP(B130,'Licenciés 2023'!$A:$L,9,FALSE))</f>
        <v/>
      </c>
      <c r="J130" s="2" t="str">
        <f>IF(ISNA(VLOOKUP(B130,'Licenciés 2023'!$A:$L,8,FALSE)),"",VLOOKUP(B130,'Licenciés 2023'!$A:$L,8,FALSE))</f>
        <v/>
      </c>
      <c r="K130" s="11"/>
      <c r="L130" s="60"/>
      <c r="M130" s="63"/>
      <c r="N130" s="66"/>
    </row>
    <row r="131" spans="1:14" ht="16" hidden="1" outlineLevel="1">
      <c r="A131" s="1"/>
      <c r="B131" s="1"/>
      <c r="C131" s="2" t="str">
        <f>IF(ISNA(VLOOKUP(B131,'Licenciés 2023'!$A:$L,3,FALSE)),"",VLOOKUP(B131,'Licenciés 2023'!$A:$L,3,FALSE))</f>
        <v/>
      </c>
      <c r="D131" s="2" t="str">
        <f>IF(ISNA(VLOOKUP(B131,'Licenciés 2023'!$A:$L,4,FALSE)),"",VLOOKUP(B131,'Licenciés 2023'!$A:$L,4,FALSE))</f>
        <v/>
      </c>
      <c r="E131" s="2" t="str">
        <f>IF(ISNA(VLOOKUP(B131,'Licenciés 2023'!$A:$L,5,FALSE)),"",VLOOKUP(B131,'Licenciés 2023'!$A:$L,5,FALSE))</f>
        <v/>
      </c>
      <c r="F131" s="2" t="str">
        <f>IF(ISNA(VLOOKUP(B131,'Licenciés 2023'!$A:$L,7,FALSE)),"",VLOOKUP(B131,'Licenciés 2023'!$A:$L,7,FALSE))</f>
        <v/>
      </c>
      <c r="G131" s="2" t="str">
        <f>IF(ISNA(VLOOKUP(B131,'Licenciés 2023'!$A:$L,6,FALSE)),"",VLOOKUP(B131,'Licenciés 2023'!$A:$L,6,FALSE))</f>
        <v/>
      </c>
      <c r="H131" s="2" t="str">
        <f t="shared" si="5"/>
        <v/>
      </c>
      <c r="I131" s="12" t="str">
        <f>IF(ISNA(VLOOKUP(B131,'Licenciés 2023'!$A:$L,9,FALSE)),"",VLOOKUP(B131,'Licenciés 2023'!$A:$L,9,FALSE))</f>
        <v/>
      </c>
      <c r="J131" s="2" t="str">
        <f>IF(ISNA(VLOOKUP(B131,'Licenciés 2023'!$A:$L,8,FALSE)),"",VLOOKUP(B131,'Licenciés 2023'!$A:$L,8,FALSE))</f>
        <v/>
      </c>
      <c r="K131" s="11"/>
      <c r="L131" s="60"/>
      <c r="M131" s="63"/>
      <c r="N131" s="66"/>
    </row>
    <row r="132" spans="1:14" ht="16" hidden="1" outlineLevel="1">
      <c r="A132" s="1"/>
      <c r="B132" s="1"/>
      <c r="C132" s="2" t="str">
        <f>IF(ISNA(VLOOKUP(B132,'Licenciés 2023'!$A:$L,3,FALSE)),"",VLOOKUP(B132,'Licenciés 2023'!$A:$L,3,FALSE))</f>
        <v/>
      </c>
      <c r="D132" s="2" t="str">
        <f>IF(ISNA(VLOOKUP(B132,'Licenciés 2023'!$A:$L,4,FALSE)),"",VLOOKUP(B132,'Licenciés 2023'!$A:$L,4,FALSE))</f>
        <v/>
      </c>
      <c r="E132" s="2" t="str">
        <f>IF(ISNA(VLOOKUP(B132,'Licenciés 2023'!$A:$L,5,FALSE)),"",VLOOKUP(B132,'Licenciés 2023'!$A:$L,5,FALSE))</f>
        <v/>
      </c>
      <c r="F132" s="2" t="str">
        <f>IF(ISNA(VLOOKUP(B132,'Licenciés 2023'!$A:$L,7,FALSE)),"",VLOOKUP(B132,'Licenciés 2023'!$A:$L,7,FALSE))</f>
        <v/>
      </c>
      <c r="G132" s="2" t="str">
        <f>IF(ISNA(VLOOKUP(B132,'Licenciés 2023'!$A:$L,6,FALSE)),"",VLOOKUP(B132,'Licenciés 2023'!$A:$L,6,FALSE))</f>
        <v/>
      </c>
      <c r="H132" s="2" t="str">
        <f t="shared" si="5"/>
        <v/>
      </c>
      <c r="I132" s="12" t="str">
        <f>IF(ISNA(VLOOKUP(B132,'Licenciés 2023'!$A:$L,9,FALSE)),"",VLOOKUP(B132,'Licenciés 2023'!$A:$L,9,FALSE))</f>
        <v/>
      </c>
      <c r="J132" s="2" t="str">
        <f>IF(ISNA(VLOOKUP(B132,'Licenciés 2023'!$A:$L,8,FALSE)),"",VLOOKUP(B132,'Licenciés 2023'!$A:$L,8,FALSE))</f>
        <v/>
      </c>
      <c r="K132" s="11"/>
      <c r="L132" s="60"/>
      <c r="M132" s="63"/>
      <c r="N132" s="66"/>
    </row>
    <row r="133" spans="1:14" ht="16" hidden="1" outlineLevel="1">
      <c r="A133" s="1"/>
      <c r="B133" s="1"/>
      <c r="C133" s="2" t="str">
        <f>IF(ISNA(VLOOKUP(B133,'Licenciés 2023'!$A:$L,3,FALSE)),"",VLOOKUP(B133,'Licenciés 2023'!$A:$L,3,FALSE))</f>
        <v/>
      </c>
      <c r="D133" s="2" t="str">
        <f>IF(ISNA(VLOOKUP(B133,'Licenciés 2023'!$A:$L,4,FALSE)),"",VLOOKUP(B133,'Licenciés 2023'!$A:$L,4,FALSE))</f>
        <v/>
      </c>
      <c r="E133" s="2" t="str">
        <f>IF(ISNA(VLOOKUP(B133,'Licenciés 2023'!$A:$L,5,FALSE)),"",VLOOKUP(B133,'Licenciés 2023'!$A:$L,5,FALSE))</f>
        <v/>
      </c>
      <c r="F133" s="2" t="str">
        <f>IF(ISNA(VLOOKUP(B133,'Licenciés 2023'!$A:$L,7,FALSE)),"",VLOOKUP(B133,'Licenciés 2023'!$A:$L,7,FALSE))</f>
        <v/>
      </c>
      <c r="G133" s="2" t="str">
        <f>IF(ISNA(VLOOKUP(B133,'Licenciés 2023'!$A:$L,6,FALSE)),"",VLOOKUP(B133,'Licenciés 2023'!$A:$L,6,FALSE))</f>
        <v/>
      </c>
      <c r="H133" s="2" t="str">
        <f t="shared" si="5"/>
        <v/>
      </c>
      <c r="I133" s="12" t="str">
        <f>IF(ISNA(VLOOKUP(B133,'Licenciés 2023'!$A:$L,9,FALSE)),"",VLOOKUP(B133,'Licenciés 2023'!$A:$L,9,FALSE))</f>
        <v/>
      </c>
      <c r="J133" s="2" t="str">
        <f>IF(ISNA(VLOOKUP(B133,'Licenciés 2023'!$A:$L,8,FALSE)),"",VLOOKUP(B133,'Licenciés 2023'!$A:$L,8,FALSE))</f>
        <v/>
      </c>
      <c r="K133" s="11"/>
      <c r="L133" s="60"/>
      <c r="M133" s="63"/>
      <c r="N133" s="66"/>
    </row>
    <row r="134" spans="1:14" ht="16" hidden="1" outlineLevel="1">
      <c r="A134" s="1"/>
      <c r="B134" s="1"/>
      <c r="C134" s="2" t="str">
        <f>IF(ISNA(VLOOKUP(B134,'Licenciés 2023'!$A:$L,3,FALSE)),"",VLOOKUP(B134,'Licenciés 2023'!$A:$L,3,FALSE))</f>
        <v/>
      </c>
      <c r="D134" s="2" t="str">
        <f>IF(ISNA(VLOOKUP(B134,'Licenciés 2023'!$A:$L,4,FALSE)),"",VLOOKUP(B134,'Licenciés 2023'!$A:$L,4,FALSE))</f>
        <v/>
      </c>
      <c r="E134" s="2" t="str">
        <f>IF(ISNA(VLOOKUP(B134,'Licenciés 2023'!$A:$L,5,FALSE)),"",VLOOKUP(B134,'Licenciés 2023'!$A:$L,5,FALSE))</f>
        <v/>
      </c>
      <c r="F134" s="2" t="str">
        <f>IF(ISNA(VLOOKUP(B134,'Licenciés 2023'!$A:$L,7,FALSE)),"",VLOOKUP(B134,'Licenciés 2023'!$A:$L,7,FALSE))</f>
        <v/>
      </c>
      <c r="G134" s="2" t="str">
        <f>IF(ISNA(VLOOKUP(B134,'Licenciés 2023'!$A:$L,6,FALSE)),"",VLOOKUP(B134,'Licenciés 2023'!$A:$L,6,FALSE))</f>
        <v/>
      </c>
      <c r="H134" s="2" t="str">
        <f t="shared" si="5"/>
        <v/>
      </c>
      <c r="I134" s="12" t="str">
        <f>IF(ISNA(VLOOKUP(B134,'Licenciés 2023'!$A:$L,9,FALSE)),"",VLOOKUP(B134,'Licenciés 2023'!$A:$L,9,FALSE))</f>
        <v/>
      </c>
      <c r="J134" s="2" t="str">
        <f>IF(ISNA(VLOOKUP(B134,'Licenciés 2023'!$A:$L,8,FALSE)),"",VLOOKUP(B134,'Licenciés 2023'!$A:$L,8,FALSE))</f>
        <v/>
      </c>
      <c r="K134" s="11"/>
      <c r="L134" s="60"/>
      <c r="M134" s="63"/>
      <c r="N134" s="66"/>
    </row>
    <row r="135" spans="1:14" ht="16" hidden="1" outlineLevel="1">
      <c r="A135" s="1"/>
      <c r="B135" s="1"/>
      <c r="C135" s="2" t="str">
        <f>IF(ISNA(VLOOKUP(B135,'Licenciés 2023'!$A:$L,3,FALSE)),"",VLOOKUP(B135,'Licenciés 2023'!$A:$L,3,FALSE))</f>
        <v/>
      </c>
      <c r="D135" s="2" t="str">
        <f>IF(ISNA(VLOOKUP(B135,'Licenciés 2023'!$A:$L,4,FALSE)),"",VLOOKUP(B135,'Licenciés 2023'!$A:$L,4,FALSE))</f>
        <v/>
      </c>
      <c r="E135" s="2" t="str">
        <f>IF(ISNA(VLOOKUP(B135,'Licenciés 2023'!$A:$L,5,FALSE)),"",VLOOKUP(B135,'Licenciés 2023'!$A:$L,5,FALSE))</f>
        <v/>
      </c>
      <c r="F135" s="2" t="str">
        <f>IF(ISNA(VLOOKUP(B135,'Licenciés 2023'!$A:$L,7,FALSE)),"",VLOOKUP(B135,'Licenciés 2023'!$A:$L,7,FALSE))</f>
        <v/>
      </c>
      <c r="G135" s="2" t="str">
        <f>IF(ISNA(VLOOKUP(B135,'Licenciés 2023'!$A:$L,6,FALSE)),"",VLOOKUP(B135,'Licenciés 2023'!$A:$L,6,FALSE))</f>
        <v/>
      </c>
      <c r="H135" s="2" t="str">
        <f t="shared" si="5"/>
        <v/>
      </c>
      <c r="I135" s="12" t="str">
        <f>IF(ISNA(VLOOKUP(B135,'Licenciés 2023'!$A:$L,9,FALSE)),"",VLOOKUP(B135,'Licenciés 2023'!$A:$L,9,FALSE))</f>
        <v/>
      </c>
      <c r="J135" s="2" t="str">
        <f>IF(ISNA(VLOOKUP(B135,'Licenciés 2023'!$A:$L,8,FALSE)),"",VLOOKUP(B135,'Licenciés 2023'!$A:$L,8,FALSE))</f>
        <v/>
      </c>
      <c r="K135" s="11"/>
      <c r="L135" s="60"/>
      <c r="M135" s="63"/>
      <c r="N135" s="66"/>
    </row>
    <row r="136" spans="1:14" ht="16" hidden="1" outlineLevel="1">
      <c r="A136" s="1"/>
      <c r="B136" s="1"/>
      <c r="C136" s="2" t="str">
        <f>IF(ISNA(VLOOKUP(B136,'Licenciés 2023'!$A:$L,3,FALSE)),"",VLOOKUP(B136,'Licenciés 2023'!$A:$L,3,FALSE))</f>
        <v/>
      </c>
      <c r="D136" s="2" t="str">
        <f>IF(ISNA(VLOOKUP(B136,'Licenciés 2023'!$A:$L,4,FALSE)),"",VLOOKUP(B136,'Licenciés 2023'!$A:$L,4,FALSE))</f>
        <v/>
      </c>
      <c r="E136" s="2" t="str">
        <f>IF(ISNA(VLOOKUP(B136,'Licenciés 2023'!$A:$L,5,FALSE)),"",VLOOKUP(B136,'Licenciés 2023'!$A:$L,5,FALSE))</f>
        <v/>
      </c>
      <c r="F136" s="2" t="str">
        <f>IF(ISNA(VLOOKUP(B136,'Licenciés 2023'!$A:$L,7,FALSE)),"",VLOOKUP(B136,'Licenciés 2023'!$A:$L,7,FALSE))</f>
        <v/>
      </c>
      <c r="G136" s="2" t="str">
        <f>IF(ISNA(VLOOKUP(B136,'Licenciés 2023'!$A:$L,6,FALSE)),"",VLOOKUP(B136,'Licenciés 2023'!$A:$L,6,FALSE))</f>
        <v/>
      </c>
      <c r="H136" s="2" t="str">
        <f t="shared" si="5"/>
        <v/>
      </c>
      <c r="I136" s="12" t="str">
        <f>IF(ISNA(VLOOKUP(B136,'Licenciés 2023'!$A:$L,9,FALSE)),"",VLOOKUP(B136,'Licenciés 2023'!$A:$L,9,FALSE))</f>
        <v/>
      </c>
      <c r="J136" s="2" t="str">
        <f>IF(ISNA(VLOOKUP(B136,'Licenciés 2023'!$A:$L,8,FALSE)),"",VLOOKUP(B136,'Licenciés 2023'!$A:$L,8,FALSE))</f>
        <v/>
      </c>
      <c r="K136" s="11"/>
      <c r="L136" s="60"/>
      <c r="M136" s="63"/>
      <c r="N136" s="66"/>
    </row>
    <row r="137" spans="1:14" ht="16" hidden="1" outlineLevel="1">
      <c r="A137" s="1"/>
      <c r="B137" s="1"/>
      <c r="C137" s="2" t="str">
        <f>IF(ISNA(VLOOKUP(B137,'Licenciés 2023'!$A:$L,3,FALSE)),"",VLOOKUP(B137,'Licenciés 2023'!$A:$L,3,FALSE))</f>
        <v/>
      </c>
      <c r="D137" s="2" t="str">
        <f>IF(ISNA(VLOOKUP(B137,'Licenciés 2023'!$A:$L,4,FALSE)),"",VLOOKUP(B137,'Licenciés 2023'!$A:$L,4,FALSE))</f>
        <v/>
      </c>
      <c r="E137" s="2" t="str">
        <f>IF(ISNA(VLOOKUP(B137,'Licenciés 2023'!$A:$L,5,FALSE)),"",VLOOKUP(B137,'Licenciés 2023'!$A:$L,5,FALSE))</f>
        <v/>
      </c>
      <c r="F137" s="2" t="str">
        <f>IF(ISNA(VLOOKUP(B137,'Licenciés 2023'!$A:$L,7,FALSE)),"",VLOOKUP(B137,'Licenciés 2023'!$A:$L,7,FALSE))</f>
        <v/>
      </c>
      <c r="G137" s="2" t="str">
        <f>IF(ISNA(VLOOKUP(B137,'Licenciés 2023'!$A:$L,6,FALSE)),"",VLOOKUP(B137,'Licenciés 2023'!$A:$L,6,FALSE))</f>
        <v/>
      </c>
      <c r="H137" s="2" t="str">
        <f t="shared" si="5"/>
        <v/>
      </c>
      <c r="I137" s="12" t="str">
        <f>IF(ISNA(VLOOKUP(B137,'Licenciés 2023'!$A:$L,9,FALSE)),"",VLOOKUP(B137,'Licenciés 2023'!$A:$L,9,FALSE))</f>
        <v/>
      </c>
      <c r="J137" s="2" t="str">
        <f>IF(ISNA(VLOOKUP(B137,'Licenciés 2023'!$A:$L,8,FALSE)),"",VLOOKUP(B137,'Licenciés 2023'!$A:$L,8,FALSE))</f>
        <v/>
      </c>
      <c r="K137" s="11"/>
      <c r="L137" s="60"/>
      <c r="M137" s="63"/>
      <c r="N137" s="66"/>
    </row>
    <row r="138" spans="1:14" ht="16" hidden="1" outlineLevel="1">
      <c r="A138" s="1"/>
      <c r="B138" s="1"/>
      <c r="C138" s="2" t="str">
        <f>IF(ISNA(VLOOKUP(B138,'Licenciés 2023'!$A:$L,3,FALSE)),"",VLOOKUP(B138,'Licenciés 2023'!$A:$L,3,FALSE))</f>
        <v/>
      </c>
      <c r="D138" s="2" t="str">
        <f>IF(ISNA(VLOOKUP(B138,'Licenciés 2023'!$A:$L,4,FALSE)),"",VLOOKUP(B138,'Licenciés 2023'!$A:$L,4,FALSE))</f>
        <v/>
      </c>
      <c r="E138" s="2" t="str">
        <f>IF(ISNA(VLOOKUP(B138,'Licenciés 2023'!$A:$L,5,FALSE)),"",VLOOKUP(B138,'Licenciés 2023'!$A:$L,5,FALSE))</f>
        <v/>
      </c>
      <c r="F138" s="2" t="str">
        <f>IF(ISNA(VLOOKUP(B138,'Licenciés 2023'!$A:$L,7,FALSE)),"",VLOOKUP(B138,'Licenciés 2023'!$A:$L,7,FALSE))</f>
        <v/>
      </c>
      <c r="G138" s="2" t="str">
        <f>IF(ISNA(VLOOKUP(B138,'Licenciés 2023'!$A:$L,6,FALSE)),"",VLOOKUP(B138,'Licenciés 2023'!$A:$L,6,FALSE))</f>
        <v/>
      </c>
      <c r="H138" s="2" t="str">
        <f t="shared" si="5"/>
        <v/>
      </c>
      <c r="I138" s="12" t="str">
        <f>IF(ISNA(VLOOKUP(B138,'Licenciés 2023'!$A:$L,9,FALSE)),"",VLOOKUP(B138,'Licenciés 2023'!$A:$L,9,FALSE))</f>
        <v/>
      </c>
      <c r="J138" s="2" t="str">
        <f>IF(ISNA(VLOOKUP(B138,'Licenciés 2023'!$A:$L,8,FALSE)),"",VLOOKUP(B138,'Licenciés 2023'!$A:$L,8,FALSE))</f>
        <v/>
      </c>
      <c r="K138" s="11"/>
      <c r="L138" s="60"/>
      <c r="M138" s="63"/>
      <c r="N138" s="66"/>
    </row>
    <row r="139" spans="1:14" ht="16" hidden="1" outlineLevel="1">
      <c r="A139" s="1"/>
      <c r="B139" s="1"/>
      <c r="C139" s="2" t="str">
        <f>IF(ISNA(VLOOKUP(B139,'Licenciés 2023'!$A:$L,3,FALSE)),"",VLOOKUP(B139,'Licenciés 2023'!$A:$L,3,FALSE))</f>
        <v/>
      </c>
      <c r="D139" s="2" t="str">
        <f>IF(ISNA(VLOOKUP(B139,'Licenciés 2023'!$A:$L,4,FALSE)),"",VLOOKUP(B139,'Licenciés 2023'!$A:$L,4,FALSE))</f>
        <v/>
      </c>
      <c r="E139" s="2" t="str">
        <f>IF(ISNA(VLOOKUP(B139,'Licenciés 2023'!$A:$L,5,FALSE)),"",VLOOKUP(B139,'Licenciés 2023'!$A:$L,5,FALSE))</f>
        <v/>
      </c>
      <c r="F139" s="2" t="str">
        <f>IF(ISNA(VLOOKUP(B139,'Licenciés 2023'!$A:$L,7,FALSE)),"",VLOOKUP(B139,'Licenciés 2023'!$A:$L,7,FALSE))</f>
        <v/>
      </c>
      <c r="G139" s="2" t="str">
        <f>IF(ISNA(VLOOKUP(B139,'Licenciés 2023'!$A:$L,6,FALSE)),"",VLOOKUP(B139,'Licenciés 2023'!$A:$L,6,FALSE))</f>
        <v/>
      </c>
      <c r="H139" s="2" t="str">
        <f t="shared" si="5"/>
        <v/>
      </c>
      <c r="I139" s="12" t="str">
        <f>IF(ISNA(VLOOKUP(B139,'Licenciés 2023'!$A:$L,9,FALSE)),"",VLOOKUP(B139,'Licenciés 2023'!$A:$L,9,FALSE))</f>
        <v/>
      </c>
      <c r="J139" s="2" t="str">
        <f>IF(ISNA(VLOOKUP(B139,'Licenciés 2023'!$A:$L,8,FALSE)),"",VLOOKUP(B139,'Licenciés 2023'!$A:$L,8,FALSE))</f>
        <v/>
      </c>
      <c r="K139" s="11"/>
      <c r="L139" s="60"/>
      <c r="M139" s="63"/>
      <c r="N139" s="66"/>
    </row>
    <row r="140" spans="1:14" ht="16" hidden="1" outlineLevel="1">
      <c r="A140" s="1"/>
      <c r="B140" s="1"/>
      <c r="C140" s="2" t="str">
        <f>IF(ISNA(VLOOKUP(B140,'Licenciés 2023'!$A:$L,3,FALSE)),"",VLOOKUP(B140,'Licenciés 2023'!$A:$L,3,FALSE))</f>
        <v/>
      </c>
      <c r="D140" s="2" t="str">
        <f>IF(ISNA(VLOOKUP(B140,'Licenciés 2023'!$A:$L,4,FALSE)),"",VLOOKUP(B140,'Licenciés 2023'!$A:$L,4,FALSE))</f>
        <v/>
      </c>
      <c r="E140" s="2" t="str">
        <f>IF(ISNA(VLOOKUP(B140,'Licenciés 2023'!$A:$L,5,FALSE)),"",VLOOKUP(B140,'Licenciés 2023'!$A:$L,5,FALSE))</f>
        <v/>
      </c>
      <c r="F140" s="2" t="str">
        <f>IF(ISNA(VLOOKUP(B140,'Licenciés 2023'!$A:$L,7,FALSE)),"",VLOOKUP(B140,'Licenciés 2023'!$A:$L,7,FALSE))</f>
        <v/>
      </c>
      <c r="G140" s="2" t="str">
        <f>IF(ISNA(VLOOKUP(B140,'Licenciés 2023'!$A:$L,6,FALSE)),"",VLOOKUP(B140,'Licenciés 2023'!$A:$L,6,FALSE))</f>
        <v/>
      </c>
      <c r="H140" s="2" t="str">
        <f t="shared" si="5"/>
        <v/>
      </c>
      <c r="I140" s="12" t="str">
        <f>IF(ISNA(VLOOKUP(B140,'Licenciés 2023'!$A:$L,9,FALSE)),"",VLOOKUP(B140,'Licenciés 2023'!$A:$L,9,FALSE))</f>
        <v/>
      </c>
      <c r="J140" s="2" t="str">
        <f>IF(ISNA(VLOOKUP(B140,'Licenciés 2023'!$A:$L,8,FALSE)),"",VLOOKUP(B140,'Licenciés 2023'!$A:$L,8,FALSE))</f>
        <v/>
      </c>
      <c r="K140" s="11"/>
      <c r="L140" s="60"/>
      <c r="M140" s="63"/>
      <c r="N140" s="66"/>
    </row>
    <row r="141" spans="1:14" ht="16" hidden="1" outlineLevel="1">
      <c r="A141" s="1"/>
      <c r="B141" s="1"/>
      <c r="C141" s="2" t="str">
        <f>IF(ISNA(VLOOKUP(B141,'Licenciés 2023'!$A:$L,3,FALSE)),"",VLOOKUP(B141,'Licenciés 2023'!$A:$L,3,FALSE))</f>
        <v/>
      </c>
      <c r="D141" s="2" t="str">
        <f>IF(ISNA(VLOOKUP(B141,'Licenciés 2023'!$A:$L,4,FALSE)),"",VLOOKUP(B141,'Licenciés 2023'!$A:$L,4,FALSE))</f>
        <v/>
      </c>
      <c r="E141" s="2" t="str">
        <f>IF(ISNA(VLOOKUP(B141,'Licenciés 2023'!$A:$L,5,FALSE)),"",VLOOKUP(B141,'Licenciés 2023'!$A:$L,5,FALSE))</f>
        <v/>
      </c>
      <c r="F141" s="2" t="str">
        <f>IF(ISNA(VLOOKUP(B141,'Licenciés 2023'!$A:$L,7,FALSE)),"",VLOOKUP(B141,'Licenciés 2023'!$A:$L,7,FALSE))</f>
        <v/>
      </c>
      <c r="G141" s="2" t="str">
        <f>IF(ISNA(VLOOKUP(B141,'Licenciés 2023'!$A:$L,6,FALSE)),"",VLOOKUP(B141,'Licenciés 2023'!$A:$L,6,FALSE))</f>
        <v/>
      </c>
      <c r="H141" s="2" t="str">
        <f t="shared" si="5"/>
        <v/>
      </c>
      <c r="I141" s="12" t="str">
        <f>IF(ISNA(VLOOKUP(B141,'Licenciés 2023'!$A:$L,9,FALSE)),"",VLOOKUP(B141,'Licenciés 2023'!$A:$L,9,FALSE))</f>
        <v/>
      </c>
      <c r="J141" s="2" t="str">
        <f>IF(ISNA(VLOOKUP(B141,'Licenciés 2023'!$A:$L,8,FALSE)),"",VLOOKUP(B141,'Licenciés 2023'!$A:$L,8,FALSE))</f>
        <v/>
      </c>
      <c r="K141" s="11"/>
      <c r="L141" s="60"/>
      <c r="M141" s="63"/>
      <c r="N141" s="66"/>
    </row>
    <row r="142" spans="1:14" ht="16" hidden="1" outlineLevel="1">
      <c r="A142" s="1"/>
      <c r="B142" s="1"/>
      <c r="C142" s="2" t="str">
        <f>IF(ISNA(VLOOKUP(B142,'Licenciés 2023'!$A:$L,3,FALSE)),"",VLOOKUP(B142,'Licenciés 2023'!$A:$L,3,FALSE))</f>
        <v/>
      </c>
      <c r="D142" s="2" t="str">
        <f>IF(ISNA(VLOOKUP(B142,'Licenciés 2023'!$A:$L,4,FALSE)),"",VLOOKUP(B142,'Licenciés 2023'!$A:$L,4,FALSE))</f>
        <v/>
      </c>
      <c r="E142" s="2" t="str">
        <f>IF(ISNA(VLOOKUP(B142,'Licenciés 2023'!$A:$L,5,FALSE)),"",VLOOKUP(B142,'Licenciés 2023'!$A:$L,5,FALSE))</f>
        <v/>
      </c>
      <c r="F142" s="2" t="str">
        <f>IF(ISNA(VLOOKUP(B142,'Licenciés 2023'!$A:$L,7,FALSE)),"",VLOOKUP(B142,'Licenciés 2023'!$A:$L,7,FALSE))</f>
        <v/>
      </c>
      <c r="G142" s="2" t="str">
        <f>IF(ISNA(VLOOKUP(B142,'Licenciés 2023'!$A:$L,6,FALSE)),"",VLOOKUP(B142,'Licenciés 2023'!$A:$L,6,FALSE))</f>
        <v/>
      </c>
      <c r="H142" s="2" t="str">
        <f t="shared" si="5"/>
        <v/>
      </c>
      <c r="I142" s="12" t="str">
        <f>IF(ISNA(VLOOKUP(B142,'Licenciés 2023'!$A:$L,9,FALSE)),"",VLOOKUP(B142,'Licenciés 2023'!$A:$L,9,FALSE))</f>
        <v/>
      </c>
      <c r="J142" s="2" t="str">
        <f>IF(ISNA(VLOOKUP(B142,'Licenciés 2023'!$A:$L,8,FALSE)),"",VLOOKUP(B142,'Licenciés 2023'!$A:$L,8,FALSE))</f>
        <v/>
      </c>
      <c r="K142" s="11"/>
      <c r="L142" s="60"/>
      <c r="M142" s="63"/>
      <c r="N142" s="66"/>
    </row>
    <row r="143" spans="1:14" ht="16" hidden="1" outlineLevel="1">
      <c r="A143" s="1"/>
      <c r="B143" s="1"/>
      <c r="C143" s="2" t="str">
        <f>IF(ISNA(VLOOKUP(B143,'Licenciés 2023'!$A:$L,3,FALSE)),"",VLOOKUP(B143,'Licenciés 2023'!$A:$L,3,FALSE))</f>
        <v/>
      </c>
      <c r="D143" s="2" t="str">
        <f>IF(ISNA(VLOOKUP(B143,'Licenciés 2023'!$A:$L,4,FALSE)),"",VLOOKUP(B143,'Licenciés 2023'!$A:$L,4,FALSE))</f>
        <v/>
      </c>
      <c r="E143" s="2" t="str">
        <f>IF(ISNA(VLOOKUP(B143,'Licenciés 2023'!$A:$L,5,FALSE)),"",VLOOKUP(B143,'Licenciés 2023'!$A:$L,5,FALSE))</f>
        <v/>
      </c>
      <c r="F143" s="2" t="str">
        <f>IF(ISNA(VLOOKUP(B143,'Licenciés 2023'!$A:$L,7,FALSE)),"",VLOOKUP(B143,'Licenciés 2023'!$A:$L,7,FALSE))</f>
        <v/>
      </c>
      <c r="G143" s="2" t="str">
        <f>IF(ISNA(VLOOKUP(B143,'Licenciés 2023'!$A:$L,6,FALSE)),"",VLOOKUP(B143,'Licenciés 2023'!$A:$L,6,FALSE))</f>
        <v/>
      </c>
      <c r="H143" s="2" t="str">
        <f t="shared" si="5"/>
        <v/>
      </c>
      <c r="I143" s="12" t="str">
        <f>IF(ISNA(VLOOKUP(B143,'Licenciés 2023'!$A:$L,9,FALSE)),"",VLOOKUP(B143,'Licenciés 2023'!$A:$L,9,FALSE))</f>
        <v/>
      </c>
      <c r="J143" s="2" t="str">
        <f>IF(ISNA(VLOOKUP(B143,'Licenciés 2023'!$A:$L,8,FALSE)),"",VLOOKUP(B143,'Licenciés 2023'!$A:$L,8,FALSE))</f>
        <v/>
      </c>
      <c r="K143" s="11"/>
      <c r="L143" s="60"/>
      <c r="M143" s="63"/>
      <c r="N143" s="66"/>
    </row>
    <row r="144" spans="1:14" ht="16" hidden="1" outlineLevel="1">
      <c r="A144" s="1"/>
      <c r="B144" s="1"/>
      <c r="C144" s="2" t="str">
        <f>IF(ISNA(VLOOKUP(B144,'Licenciés 2023'!$A:$L,3,FALSE)),"",VLOOKUP(B144,'Licenciés 2023'!$A:$L,3,FALSE))</f>
        <v/>
      </c>
      <c r="D144" s="2" t="str">
        <f>IF(ISNA(VLOOKUP(B144,'Licenciés 2023'!$A:$L,4,FALSE)),"",VLOOKUP(B144,'Licenciés 2023'!$A:$L,4,FALSE))</f>
        <v/>
      </c>
      <c r="E144" s="2" t="str">
        <f>IF(ISNA(VLOOKUP(B144,'Licenciés 2023'!$A:$L,5,FALSE)),"",VLOOKUP(B144,'Licenciés 2023'!$A:$L,5,FALSE))</f>
        <v/>
      </c>
      <c r="F144" s="2" t="str">
        <f>IF(ISNA(VLOOKUP(B144,'Licenciés 2023'!$A:$L,7,FALSE)),"",VLOOKUP(B144,'Licenciés 2023'!$A:$L,7,FALSE))</f>
        <v/>
      </c>
      <c r="G144" s="2" t="str">
        <f>IF(ISNA(VLOOKUP(B144,'Licenciés 2023'!$A:$L,6,FALSE)),"",VLOOKUP(B144,'Licenciés 2023'!$A:$L,6,FALSE))</f>
        <v/>
      </c>
      <c r="H144" s="2" t="str">
        <f t="shared" si="5"/>
        <v/>
      </c>
      <c r="I144" s="12" t="str">
        <f>IF(ISNA(VLOOKUP(B144,'Licenciés 2023'!$A:$L,9,FALSE)),"",VLOOKUP(B144,'Licenciés 2023'!$A:$L,9,FALSE))</f>
        <v/>
      </c>
      <c r="J144" s="2" t="str">
        <f>IF(ISNA(VLOOKUP(B144,'Licenciés 2023'!$A:$L,8,FALSE)),"",VLOOKUP(B144,'Licenciés 2023'!$A:$L,8,FALSE))</f>
        <v/>
      </c>
      <c r="K144" s="11"/>
      <c r="L144" s="60"/>
      <c r="M144" s="63"/>
      <c r="N144" s="66"/>
    </row>
    <row r="145" spans="1:14" ht="16" hidden="1" outlineLevel="1">
      <c r="A145" s="1"/>
      <c r="B145" s="1"/>
      <c r="C145" s="2" t="str">
        <f>IF(ISNA(VLOOKUP(B145,'Licenciés 2023'!$A:$L,3,FALSE)),"",VLOOKUP(B145,'Licenciés 2023'!$A:$L,3,FALSE))</f>
        <v/>
      </c>
      <c r="D145" s="2" t="str">
        <f>IF(ISNA(VLOOKUP(B145,'Licenciés 2023'!$A:$L,4,FALSE)),"",VLOOKUP(B145,'Licenciés 2023'!$A:$L,4,FALSE))</f>
        <v/>
      </c>
      <c r="E145" s="2" t="str">
        <f>IF(ISNA(VLOOKUP(B145,'Licenciés 2023'!$A:$L,5,FALSE)),"",VLOOKUP(B145,'Licenciés 2023'!$A:$L,5,FALSE))</f>
        <v/>
      </c>
      <c r="F145" s="2" t="str">
        <f>IF(ISNA(VLOOKUP(B145,'Licenciés 2023'!$A:$L,7,FALSE)),"",VLOOKUP(B145,'Licenciés 2023'!$A:$L,7,FALSE))</f>
        <v/>
      </c>
      <c r="G145" s="2" t="str">
        <f>IF(ISNA(VLOOKUP(B145,'Licenciés 2023'!$A:$L,6,FALSE)),"",VLOOKUP(B145,'Licenciés 2023'!$A:$L,6,FALSE))</f>
        <v/>
      </c>
      <c r="H145" s="2" t="str">
        <f t="shared" si="5"/>
        <v/>
      </c>
      <c r="I145" s="12" t="str">
        <f>IF(ISNA(VLOOKUP(B145,'Licenciés 2023'!$A:$L,9,FALSE)),"",VLOOKUP(B145,'Licenciés 2023'!$A:$L,9,FALSE))</f>
        <v/>
      </c>
      <c r="J145" s="2" t="str">
        <f>IF(ISNA(VLOOKUP(B145,'Licenciés 2023'!$A:$L,8,FALSE)),"",VLOOKUP(B145,'Licenciés 2023'!$A:$L,8,FALSE))</f>
        <v/>
      </c>
      <c r="K145" s="11"/>
      <c r="L145" s="60"/>
      <c r="M145" s="63"/>
      <c r="N145" s="66"/>
    </row>
    <row r="146" spans="1:14" ht="16" hidden="1" outlineLevel="1">
      <c r="A146" s="1"/>
      <c r="B146" s="1"/>
      <c r="C146" s="2" t="str">
        <f>IF(ISNA(VLOOKUP(B146,'Licenciés 2023'!$A:$L,3,FALSE)),"",VLOOKUP(B146,'Licenciés 2023'!$A:$L,3,FALSE))</f>
        <v/>
      </c>
      <c r="D146" s="2" t="str">
        <f>IF(ISNA(VLOOKUP(B146,'Licenciés 2023'!$A:$L,4,FALSE)),"",VLOOKUP(B146,'Licenciés 2023'!$A:$L,4,FALSE))</f>
        <v/>
      </c>
      <c r="E146" s="2" t="str">
        <f>IF(ISNA(VLOOKUP(B146,'Licenciés 2023'!$A:$L,5,FALSE)),"",VLOOKUP(B146,'Licenciés 2023'!$A:$L,5,FALSE))</f>
        <v/>
      </c>
      <c r="F146" s="2" t="str">
        <f>IF(ISNA(VLOOKUP(B146,'Licenciés 2023'!$A:$L,7,FALSE)),"",VLOOKUP(B146,'Licenciés 2023'!$A:$L,7,FALSE))</f>
        <v/>
      </c>
      <c r="G146" s="2" t="str">
        <f>IF(ISNA(VLOOKUP(B146,'Licenciés 2023'!$A:$L,6,FALSE)),"",VLOOKUP(B146,'Licenciés 2023'!$A:$L,6,FALSE))</f>
        <v/>
      </c>
      <c r="H146" s="2" t="str">
        <f t="shared" si="5"/>
        <v/>
      </c>
      <c r="I146" s="12" t="str">
        <f>IF(ISNA(VLOOKUP(B146,'Licenciés 2023'!$A:$L,9,FALSE)),"",VLOOKUP(B146,'Licenciés 2023'!$A:$L,9,FALSE))</f>
        <v/>
      </c>
      <c r="J146" s="2" t="str">
        <f>IF(ISNA(VLOOKUP(B146,'Licenciés 2023'!$A:$L,8,FALSE)),"",VLOOKUP(B146,'Licenciés 2023'!$A:$L,8,FALSE))</f>
        <v/>
      </c>
      <c r="K146" s="11"/>
      <c r="L146" s="60"/>
      <c r="M146" s="63"/>
      <c r="N146" s="66"/>
    </row>
    <row r="147" spans="1:14" ht="16" hidden="1" outlineLevel="1">
      <c r="A147" s="1"/>
      <c r="B147" s="1"/>
      <c r="C147" s="2" t="str">
        <f>IF(ISNA(VLOOKUP(B147,'Licenciés 2023'!$A:$L,3,FALSE)),"",VLOOKUP(B147,'Licenciés 2023'!$A:$L,3,FALSE))</f>
        <v/>
      </c>
      <c r="D147" s="2" t="str">
        <f>IF(ISNA(VLOOKUP(B147,'Licenciés 2023'!$A:$L,4,FALSE)),"",VLOOKUP(B147,'Licenciés 2023'!$A:$L,4,FALSE))</f>
        <v/>
      </c>
      <c r="E147" s="2" t="str">
        <f>IF(ISNA(VLOOKUP(B147,'Licenciés 2023'!$A:$L,5,FALSE)),"",VLOOKUP(B147,'Licenciés 2023'!$A:$L,5,FALSE))</f>
        <v/>
      </c>
      <c r="F147" s="2" t="str">
        <f>IF(ISNA(VLOOKUP(B147,'Licenciés 2023'!$A:$L,7,FALSE)),"",VLOOKUP(B147,'Licenciés 2023'!$A:$L,7,FALSE))</f>
        <v/>
      </c>
      <c r="G147" s="2" t="str">
        <f>IF(ISNA(VLOOKUP(B147,'Licenciés 2023'!$A:$L,6,FALSE)),"",VLOOKUP(B147,'Licenciés 2023'!$A:$L,6,FALSE))</f>
        <v/>
      </c>
      <c r="H147" s="2" t="str">
        <f t="shared" si="5"/>
        <v/>
      </c>
      <c r="I147" s="12" t="str">
        <f>IF(ISNA(VLOOKUP(B147,'Licenciés 2023'!$A:$L,9,FALSE)),"",VLOOKUP(B147,'Licenciés 2023'!$A:$L,9,FALSE))</f>
        <v/>
      </c>
      <c r="J147" s="2" t="str">
        <f>IF(ISNA(VLOOKUP(B147,'Licenciés 2023'!$A:$L,8,FALSE)),"",VLOOKUP(B147,'Licenciés 2023'!$A:$L,8,FALSE))</f>
        <v/>
      </c>
      <c r="K147" s="11"/>
      <c r="L147" s="60"/>
      <c r="M147" s="63"/>
      <c r="N147" s="66"/>
    </row>
    <row r="148" spans="1:14" ht="16" hidden="1" outlineLevel="1">
      <c r="A148" s="1"/>
      <c r="B148" s="1"/>
      <c r="C148" s="2" t="str">
        <f>IF(ISNA(VLOOKUP(B148,'Licenciés 2023'!$A:$L,3,FALSE)),"",VLOOKUP(B148,'Licenciés 2023'!$A:$L,3,FALSE))</f>
        <v/>
      </c>
      <c r="D148" s="2" t="str">
        <f>IF(ISNA(VLOOKUP(B148,'Licenciés 2023'!$A:$L,4,FALSE)),"",VLOOKUP(B148,'Licenciés 2023'!$A:$L,4,FALSE))</f>
        <v/>
      </c>
      <c r="E148" s="2" t="str">
        <f>IF(ISNA(VLOOKUP(B148,'Licenciés 2023'!$A:$L,5,FALSE)),"",VLOOKUP(B148,'Licenciés 2023'!$A:$L,5,FALSE))</f>
        <v/>
      </c>
      <c r="F148" s="2" t="str">
        <f>IF(ISNA(VLOOKUP(B148,'Licenciés 2023'!$A:$L,7,FALSE)),"",VLOOKUP(B148,'Licenciés 2023'!$A:$L,7,FALSE))</f>
        <v/>
      </c>
      <c r="G148" s="2" t="str">
        <f>IF(ISNA(VLOOKUP(B148,'Licenciés 2023'!$A:$L,6,FALSE)),"",VLOOKUP(B148,'Licenciés 2023'!$A:$L,6,FALSE))</f>
        <v/>
      </c>
      <c r="H148" s="2" t="str">
        <f t="shared" si="5"/>
        <v/>
      </c>
      <c r="I148" s="12" t="str">
        <f>IF(ISNA(VLOOKUP(B148,'Licenciés 2023'!$A:$L,9,FALSE)),"",VLOOKUP(B148,'Licenciés 2023'!$A:$L,9,FALSE))</f>
        <v/>
      </c>
      <c r="J148" s="2" t="str">
        <f>IF(ISNA(VLOOKUP(B148,'Licenciés 2023'!$A:$L,8,FALSE)),"",VLOOKUP(B148,'Licenciés 2023'!$A:$L,8,FALSE))</f>
        <v/>
      </c>
      <c r="K148" s="11"/>
      <c r="L148" s="60"/>
      <c r="M148" s="63"/>
      <c r="N148" s="66"/>
    </row>
    <row r="149" spans="1:14" ht="16" hidden="1" outlineLevel="1">
      <c r="A149" s="1"/>
      <c r="B149" s="1"/>
      <c r="C149" s="2" t="str">
        <f>IF(ISNA(VLOOKUP(B149,'Licenciés 2023'!$A:$L,3,FALSE)),"",VLOOKUP(B149,'Licenciés 2023'!$A:$L,3,FALSE))</f>
        <v/>
      </c>
      <c r="D149" s="2" t="str">
        <f>IF(ISNA(VLOOKUP(B149,'Licenciés 2023'!$A:$L,4,FALSE)),"",VLOOKUP(B149,'Licenciés 2023'!$A:$L,4,FALSE))</f>
        <v/>
      </c>
      <c r="E149" s="2" t="str">
        <f>IF(ISNA(VLOOKUP(B149,'Licenciés 2023'!$A:$L,5,FALSE)),"",VLOOKUP(B149,'Licenciés 2023'!$A:$L,5,FALSE))</f>
        <v/>
      </c>
      <c r="F149" s="2" t="str">
        <f>IF(ISNA(VLOOKUP(B149,'Licenciés 2023'!$A:$L,7,FALSE)),"",VLOOKUP(B149,'Licenciés 2023'!$A:$L,7,FALSE))</f>
        <v/>
      </c>
      <c r="G149" s="2" t="str">
        <f>IF(ISNA(VLOOKUP(B149,'Licenciés 2023'!$A:$L,6,FALSE)),"",VLOOKUP(B149,'Licenciés 2023'!$A:$L,6,FALSE))</f>
        <v/>
      </c>
      <c r="H149" s="2" t="str">
        <f t="shared" si="5"/>
        <v/>
      </c>
      <c r="I149" s="12" t="str">
        <f>IF(ISNA(VLOOKUP(B149,'Licenciés 2023'!$A:$L,9,FALSE)),"",VLOOKUP(B149,'Licenciés 2023'!$A:$L,9,FALSE))</f>
        <v/>
      </c>
      <c r="J149" s="2" t="str">
        <f>IF(ISNA(VLOOKUP(B149,'Licenciés 2023'!$A:$L,8,FALSE)),"",VLOOKUP(B149,'Licenciés 2023'!$A:$L,8,FALSE))</f>
        <v/>
      </c>
      <c r="K149" s="11"/>
      <c r="L149" s="60"/>
      <c r="M149" s="63"/>
      <c r="N149" s="66"/>
    </row>
    <row r="150" spans="1:14" ht="16" hidden="1" outlineLevel="1">
      <c r="A150" s="1"/>
      <c r="B150" s="1"/>
      <c r="C150" s="2" t="str">
        <f>IF(ISNA(VLOOKUP(B150,'Licenciés 2023'!$A:$L,3,FALSE)),"",VLOOKUP(B150,'Licenciés 2023'!$A:$L,3,FALSE))</f>
        <v/>
      </c>
      <c r="D150" s="2" t="str">
        <f>IF(ISNA(VLOOKUP(B150,'Licenciés 2023'!$A:$L,4,FALSE)),"",VLOOKUP(B150,'Licenciés 2023'!$A:$L,4,FALSE))</f>
        <v/>
      </c>
      <c r="E150" s="2" t="str">
        <f>IF(ISNA(VLOOKUP(B150,'Licenciés 2023'!$A:$L,5,FALSE)),"",VLOOKUP(B150,'Licenciés 2023'!$A:$L,5,FALSE))</f>
        <v/>
      </c>
      <c r="F150" s="2" t="str">
        <f>IF(ISNA(VLOOKUP(B150,'Licenciés 2023'!$A:$L,7,FALSE)),"",VLOOKUP(B150,'Licenciés 2023'!$A:$L,7,FALSE))</f>
        <v/>
      </c>
      <c r="G150" s="2" t="str">
        <f>IF(ISNA(VLOOKUP(B150,'Licenciés 2023'!$A:$L,6,FALSE)),"",VLOOKUP(B150,'Licenciés 2023'!$A:$L,6,FALSE))</f>
        <v/>
      </c>
      <c r="H150" s="2" t="str">
        <f t="shared" si="5"/>
        <v/>
      </c>
      <c r="I150" s="12" t="str">
        <f>IF(ISNA(VLOOKUP(B150,'Licenciés 2023'!$A:$L,9,FALSE)),"",VLOOKUP(B150,'Licenciés 2023'!$A:$L,9,FALSE))</f>
        <v/>
      </c>
      <c r="J150" s="2" t="str">
        <f>IF(ISNA(VLOOKUP(B150,'Licenciés 2023'!$A:$L,8,FALSE)),"",VLOOKUP(B150,'Licenciés 2023'!$A:$L,8,FALSE))</f>
        <v/>
      </c>
      <c r="K150" s="11"/>
      <c r="L150" s="60"/>
      <c r="M150" s="63"/>
      <c r="N150" s="66"/>
    </row>
    <row r="151" spans="1:14" ht="16" hidden="1" outlineLevel="1">
      <c r="A151" s="1"/>
      <c r="B151" s="1"/>
      <c r="C151" s="2" t="str">
        <f>IF(ISNA(VLOOKUP(B151,'Licenciés 2023'!$A:$L,3,FALSE)),"",VLOOKUP(B151,'Licenciés 2023'!$A:$L,3,FALSE))</f>
        <v/>
      </c>
      <c r="D151" s="2" t="str">
        <f>IF(ISNA(VLOOKUP(B151,'Licenciés 2023'!$A:$L,4,FALSE)),"",VLOOKUP(B151,'Licenciés 2023'!$A:$L,4,FALSE))</f>
        <v/>
      </c>
      <c r="E151" s="2" t="str">
        <f>IF(ISNA(VLOOKUP(B151,'Licenciés 2023'!$A:$L,5,FALSE)),"",VLOOKUP(B151,'Licenciés 2023'!$A:$L,5,FALSE))</f>
        <v/>
      </c>
      <c r="F151" s="2" t="str">
        <f>IF(ISNA(VLOOKUP(B151,'Licenciés 2023'!$A:$L,7,FALSE)),"",VLOOKUP(B151,'Licenciés 2023'!$A:$L,7,FALSE))</f>
        <v/>
      </c>
      <c r="G151" s="2" t="str">
        <f>IF(ISNA(VLOOKUP(B151,'Licenciés 2023'!$A:$L,6,FALSE)),"",VLOOKUP(B151,'Licenciés 2023'!$A:$L,6,FALSE))</f>
        <v/>
      </c>
      <c r="H151" s="2" t="str">
        <f t="shared" si="5"/>
        <v/>
      </c>
      <c r="I151" s="12" t="str">
        <f>IF(ISNA(VLOOKUP(B151,'Licenciés 2023'!$A:$L,9,FALSE)),"",VLOOKUP(B151,'Licenciés 2023'!$A:$L,9,FALSE))</f>
        <v/>
      </c>
      <c r="J151" s="2" t="str">
        <f>IF(ISNA(VLOOKUP(B151,'Licenciés 2023'!$A:$L,8,FALSE)),"",VLOOKUP(B151,'Licenciés 2023'!$A:$L,8,FALSE))</f>
        <v/>
      </c>
      <c r="K151" s="11"/>
      <c r="L151" s="60"/>
      <c r="M151" s="63"/>
      <c r="N151" s="66"/>
    </row>
    <row r="152" spans="1:14" ht="16" hidden="1" outlineLevel="1">
      <c r="A152" s="1"/>
      <c r="B152" s="1"/>
      <c r="C152" s="2" t="str">
        <f>IF(ISNA(VLOOKUP(B152,'Licenciés 2023'!$A:$L,3,FALSE)),"",VLOOKUP(B152,'Licenciés 2023'!$A:$L,3,FALSE))</f>
        <v/>
      </c>
      <c r="D152" s="2" t="str">
        <f>IF(ISNA(VLOOKUP(B152,'Licenciés 2023'!$A:$L,4,FALSE)),"",VLOOKUP(B152,'Licenciés 2023'!$A:$L,4,FALSE))</f>
        <v/>
      </c>
      <c r="E152" s="2" t="str">
        <f>IF(ISNA(VLOOKUP(B152,'Licenciés 2023'!$A:$L,5,FALSE)),"",VLOOKUP(B152,'Licenciés 2023'!$A:$L,5,FALSE))</f>
        <v/>
      </c>
      <c r="F152" s="2" t="str">
        <f>IF(ISNA(VLOOKUP(B152,'Licenciés 2023'!$A:$L,7,FALSE)),"",VLOOKUP(B152,'Licenciés 2023'!$A:$L,7,FALSE))</f>
        <v/>
      </c>
      <c r="G152" s="2" t="str">
        <f>IF(ISNA(VLOOKUP(B152,'Licenciés 2023'!$A:$L,6,FALSE)),"",VLOOKUP(B152,'Licenciés 2023'!$A:$L,6,FALSE))</f>
        <v/>
      </c>
      <c r="H152" s="2" t="str">
        <f t="shared" si="5"/>
        <v/>
      </c>
      <c r="I152" s="12" t="str">
        <f>IF(ISNA(VLOOKUP(B152,'Licenciés 2023'!$A:$L,9,FALSE)),"",VLOOKUP(B152,'Licenciés 2023'!$A:$L,9,FALSE))</f>
        <v/>
      </c>
      <c r="J152" s="2" t="str">
        <f>IF(ISNA(VLOOKUP(B152,'Licenciés 2023'!$A:$L,8,FALSE)),"",VLOOKUP(B152,'Licenciés 2023'!$A:$L,8,FALSE))</f>
        <v/>
      </c>
      <c r="K152" s="11"/>
      <c r="L152" s="60"/>
      <c r="M152" s="63"/>
      <c r="N152" s="66"/>
    </row>
    <row r="153" spans="1:14" ht="16" hidden="1" outlineLevel="1">
      <c r="A153" s="1"/>
      <c r="B153" s="1"/>
      <c r="C153" s="2" t="str">
        <f>IF(ISNA(VLOOKUP(B153,'Licenciés 2023'!$A:$L,3,FALSE)),"",VLOOKUP(B153,'Licenciés 2023'!$A:$L,3,FALSE))</f>
        <v/>
      </c>
      <c r="D153" s="2" t="str">
        <f>IF(ISNA(VLOOKUP(B153,'Licenciés 2023'!$A:$L,4,FALSE)),"",VLOOKUP(B153,'Licenciés 2023'!$A:$L,4,FALSE))</f>
        <v/>
      </c>
      <c r="E153" s="2" t="str">
        <f>IF(ISNA(VLOOKUP(B153,'Licenciés 2023'!$A:$L,5,FALSE)),"",VLOOKUP(B153,'Licenciés 2023'!$A:$L,5,FALSE))</f>
        <v/>
      </c>
      <c r="F153" s="2" t="str">
        <f>IF(ISNA(VLOOKUP(B153,'Licenciés 2023'!$A:$L,7,FALSE)),"",VLOOKUP(B153,'Licenciés 2023'!$A:$L,7,FALSE))</f>
        <v/>
      </c>
      <c r="G153" s="2" t="str">
        <f>IF(ISNA(VLOOKUP(B153,'Licenciés 2023'!$A:$L,6,FALSE)),"",VLOOKUP(B153,'Licenciés 2023'!$A:$L,6,FALSE))</f>
        <v/>
      </c>
      <c r="H153" s="2" t="str">
        <f t="shared" si="5"/>
        <v/>
      </c>
      <c r="I153" s="12" t="str">
        <f>IF(ISNA(VLOOKUP(B153,'Licenciés 2023'!$A:$L,9,FALSE)),"",VLOOKUP(B153,'Licenciés 2023'!$A:$L,9,FALSE))</f>
        <v/>
      </c>
      <c r="J153" s="2" t="str">
        <f>IF(ISNA(VLOOKUP(B153,'Licenciés 2023'!$A:$L,8,FALSE)),"",VLOOKUP(B153,'Licenciés 2023'!$A:$L,8,FALSE))</f>
        <v/>
      </c>
      <c r="K153" s="11"/>
      <c r="L153" s="60"/>
      <c r="M153" s="63"/>
      <c r="N153" s="66"/>
    </row>
    <row r="154" spans="1:14" collapsed="1">
      <c r="A154" s="22"/>
      <c r="B154" s="25" t="s">
        <v>24</v>
      </c>
      <c r="C154" s="26"/>
      <c r="D154" s="26"/>
      <c r="E154" s="26"/>
      <c r="F154" s="26"/>
      <c r="G154" s="26"/>
      <c r="H154" s="26"/>
      <c r="I154" s="26"/>
      <c r="J154" s="27"/>
      <c r="K154" s="23" t="str">
        <f>F10&amp;" "&amp;B154</f>
        <v xml:space="preserve"> Junior</v>
      </c>
      <c r="L154" s="59"/>
      <c r="M154" s="62"/>
      <c r="N154" s="67"/>
    </row>
    <row r="155" spans="1:14" ht="16" hidden="1" outlineLevel="1">
      <c r="A155" s="1"/>
      <c r="B155" s="1"/>
      <c r="C155" s="2" t="str">
        <f>IF(ISNA(VLOOKUP(B155,'Licenciés 2023'!$A:$L,3,FALSE)),"",VLOOKUP(B155,'Licenciés 2023'!$A:$L,3,FALSE))</f>
        <v/>
      </c>
      <c r="D155" s="2" t="str">
        <f>IF(ISNA(VLOOKUP(B155,'Licenciés 2023'!$A:$L,4,FALSE)),"",VLOOKUP(B155,'Licenciés 2023'!$A:$L,4,FALSE))</f>
        <v/>
      </c>
      <c r="E155" s="2" t="str">
        <f>IF(ISNA(VLOOKUP(B155,'Licenciés 2023'!$A:$L,5,FALSE)),"",VLOOKUP(B155,'Licenciés 2023'!$A:$L,5,FALSE))</f>
        <v/>
      </c>
      <c r="F155" s="2" t="str">
        <f>IF(ISNA(VLOOKUP(B155,'Licenciés 2023'!$A:$L,7,FALSE)),"",VLOOKUP(B155,'Licenciés 2023'!$A:$L,7,FALSE))</f>
        <v/>
      </c>
      <c r="G155" s="2" t="str">
        <f>IF(ISNA(VLOOKUP(B155,'Licenciés 2023'!$A:$L,6,FALSE)),"",VLOOKUP(B155,'Licenciés 2023'!$A:$L,6,FALSE))</f>
        <v/>
      </c>
      <c r="H155" s="2" t="str">
        <f>IF(B155="","",YEAR(G155))</f>
        <v/>
      </c>
      <c r="I155" s="12" t="str">
        <f>IF(ISNA(VLOOKUP(B155,'Licenciés 2023'!$A:$L,9,FALSE)),"",VLOOKUP(B155,'Licenciés 2023'!$A:$L,9,FALSE))</f>
        <v/>
      </c>
      <c r="J155" s="2" t="str">
        <f>IF(ISNA(VLOOKUP(B155,'Licenciés 2023'!$A:$L,8,FALSE)),"",VLOOKUP(B155,'Licenciés 2023'!$A:$L,8,FALSE))</f>
        <v/>
      </c>
      <c r="K155" s="11"/>
      <c r="L155" s="60"/>
      <c r="M155" s="63"/>
      <c r="N155" s="66"/>
    </row>
    <row r="156" spans="1:14" ht="16" hidden="1" outlineLevel="1">
      <c r="A156" s="1"/>
      <c r="B156" s="1"/>
      <c r="C156" s="2" t="str">
        <f>IF(ISNA(VLOOKUP(B156,'Licenciés 2023'!$A:$L,3,FALSE)),"",VLOOKUP(B156,'Licenciés 2023'!$A:$L,3,FALSE))</f>
        <v/>
      </c>
      <c r="D156" s="2" t="str">
        <f>IF(ISNA(VLOOKUP(B156,'Licenciés 2023'!$A:$L,4,FALSE)),"",VLOOKUP(B156,'Licenciés 2023'!$A:$L,4,FALSE))</f>
        <v/>
      </c>
      <c r="E156" s="2" t="str">
        <f>IF(ISNA(VLOOKUP(B156,'Licenciés 2023'!$A:$L,5,FALSE)),"",VLOOKUP(B156,'Licenciés 2023'!$A:$L,5,FALSE))</f>
        <v/>
      </c>
      <c r="F156" s="2" t="str">
        <f>IF(ISNA(VLOOKUP(B156,'Licenciés 2023'!$A:$L,7,FALSE)),"",VLOOKUP(B156,'Licenciés 2023'!$A:$L,7,FALSE))</f>
        <v/>
      </c>
      <c r="G156" s="2" t="str">
        <f>IF(ISNA(VLOOKUP(B156,'Licenciés 2023'!$A:$L,6,FALSE)),"",VLOOKUP(B156,'Licenciés 2023'!$A:$L,6,FALSE))</f>
        <v/>
      </c>
      <c r="H156" s="2" t="str">
        <f t="shared" ref="H156:H179" si="6">IF(B156="","",YEAR(G156))</f>
        <v/>
      </c>
      <c r="I156" s="12" t="str">
        <f>IF(ISNA(VLOOKUP(B156,'Licenciés 2023'!$A:$L,9,FALSE)),"",VLOOKUP(B156,'Licenciés 2023'!$A:$L,9,FALSE))</f>
        <v/>
      </c>
      <c r="J156" s="2" t="str">
        <f>IF(ISNA(VLOOKUP(B156,'Licenciés 2023'!$A:$L,8,FALSE)),"",VLOOKUP(B156,'Licenciés 2023'!$A:$L,8,FALSE))</f>
        <v/>
      </c>
      <c r="K156" s="11"/>
      <c r="L156" s="60"/>
      <c r="M156" s="63"/>
      <c r="N156" s="66"/>
    </row>
    <row r="157" spans="1:14" ht="16" hidden="1" outlineLevel="1">
      <c r="A157" s="1"/>
      <c r="B157" s="1"/>
      <c r="C157" s="2" t="str">
        <f>IF(ISNA(VLOOKUP(B157,'Licenciés 2023'!$A:$L,3,FALSE)),"",VLOOKUP(B157,'Licenciés 2023'!$A:$L,3,FALSE))</f>
        <v/>
      </c>
      <c r="D157" s="2" t="str">
        <f>IF(ISNA(VLOOKUP(B157,'Licenciés 2023'!$A:$L,4,FALSE)),"",VLOOKUP(B157,'Licenciés 2023'!$A:$L,4,FALSE))</f>
        <v/>
      </c>
      <c r="E157" s="2" t="str">
        <f>IF(ISNA(VLOOKUP(B157,'Licenciés 2023'!$A:$L,5,FALSE)),"",VLOOKUP(B157,'Licenciés 2023'!$A:$L,5,FALSE))</f>
        <v/>
      </c>
      <c r="F157" s="2" t="str">
        <f>IF(ISNA(VLOOKUP(B157,'Licenciés 2023'!$A:$L,7,FALSE)),"",VLOOKUP(B157,'Licenciés 2023'!$A:$L,7,FALSE))</f>
        <v/>
      </c>
      <c r="G157" s="2" t="str">
        <f>IF(ISNA(VLOOKUP(B157,'Licenciés 2023'!$A:$L,6,FALSE)),"",VLOOKUP(B157,'Licenciés 2023'!$A:$L,6,FALSE))</f>
        <v/>
      </c>
      <c r="H157" s="2" t="str">
        <f t="shared" si="6"/>
        <v/>
      </c>
      <c r="I157" s="12" t="str">
        <f>IF(ISNA(VLOOKUP(B157,'Licenciés 2023'!$A:$L,9,FALSE)),"",VLOOKUP(B157,'Licenciés 2023'!$A:$L,9,FALSE))</f>
        <v/>
      </c>
      <c r="J157" s="2" t="str">
        <f>IF(ISNA(VLOOKUP(B157,'Licenciés 2023'!$A:$L,8,FALSE)),"",VLOOKUP(B157,'Licenciés 2023'!$A:$L,8,FALSE))</f>
        <v/>
      </c>
      <c r="K157" s="11"/>
      <c r="L157" s="60"/>
      <c r="M157" s="63"/>
      <c r="N157" s="66"/>
    </row>
    <row r="158" spans="1:14" ht="16" hidden="1" outlineLevel="1">
      <c r="A158" s="1"/>
      <c r="B158" s="1"/>
      <c r="C158" s="2" t="str">
        <f>IF(ISNA(VLOOKUP(B158,'Licenciés 2023'!$A:$L,3,FALSE)),"",VLOOKUP(B158,'Licenciés 2023'!$A:$L,3,FALSE))</f>
        <v/>
      </c>
      <c r="D158" s="2" t="str">
        <f>IF(ISNA(VLOOKUP(B158,'Licenciés 2023'!$A:$L,4,FALSE)),"",VLOOKUP(B158,'Licenciés 2023'!$A:$L,4,FALSE))</f>
        <v/>
      </c>
      <c r="E158" s="2" t="str">
        <f>IF(ISNA(VLOOKUP(B158,'Licenciés 2023'!$A:$L,5,FALSE)),"",VLOOKUP(B158,'Licenciés 2023'!$A:$L,5,FALSE))</f>
        <v/>
      </c>
      <c r="F158" s="2" t="str">
        <f>IF(ISNA(VLOOKUP(B158,'Licenciés 2023'!$A:$L,7,FALSE)),"",VLOOKUP(B158,'Licenciés 2023'!$A:$L,7,FALSE))</f>
        <v/>
      </c>
      <c r="G158" s="2" t="str">
        <f>IF(ISNA(VLOOKUP(B158,'Licenciés 2023'!$A:$L,6,FALSE)),"",VLOOKUP(B158,'Licenciés 2023'!$A:$L,6,FALSE))</f>
        <v/>
      </c>
      <c r="H158" s="2" t="str">
        <f t="shared" si="6"/>
        <v/>
      </c>
      <c r="I158" s="12" t="str">
        <f>IF(ISNA(VLOOKUP(B158,'Licenciés 2023'!$A:$L,9,FALSE)),"",VLOOKUP(B158,'Licenciés 2023'!$A:$L,9,FALSE))</f>
        <v/>
      </c>
      <c r="J158" s="2" t="str">
        <f>IF(ISNA(VLOOKUP(B158,'Licenciés 2023'!$A:$L,8,FALSE)),"",VLOOKUP(B158,'Licenciés 2023'!$A:$L,8,FALSE))</f>
        <v/>
      </c>
      <c r="K158" s="11"/>
      <c r="L158" s="60"/>
      <c r="M158" s="63"/>
      <c r="N158" s="66"/>
    </row>
    <row r="159" spans="1:14" ht="16" hidden="1" outlineLevel="1">
      <c r="A159" s="1"/>
      <c r="B159" s="1"/>
      <c r="C159" s="2" t="str">
        <f>IF(ISNA(VLOOKUP(B159,'Licenciés 2023'!$A:$L,3,FALSE)),"",VLOOKUP(B159,'Licenciés 2023'!$A:$L,3,FALSE))</f>
        <v/>
      </c>
      <c r="D159" s="2" t="str">
        <f>IF(ISNA(VLOOKUP(B159,'Licenciés 2023'!$A:$L,4,FALSE)),"",VLOOKUP(B159,'Licenciés 2023'!$A:$L,4,FALSE))</f>
        <v/>
      </c>
      <c r="E159" s="2" t="str">
        <f>IF(ISNA(VLOOKUP(B159,'Licenciés 2023'!$A:$L,5,FALSE)),"",VLOOKUP(B159,'Licenciés 2023'!$A:$L,5,FALSE))</f>
        <v/>
      </c>
      <c r="F159" s="2" t="str">
        <f>IF(ISNA(VLOOKUP(B159,'Licenciés 2023'!$A:$L,7,FALSE)),"",VLOOKUP(B159,'Licenciés 2023'!$A:$L,7,FALSE))</f>
        <v/>
      </c>
      <c r="G159" s="2" t="str">
        <f>IF(ISNA(VLOOKUP(B159,'Licenciés 2023'!$A:$L,6,FALSE)),"",VLOOKUP(B159,'Licenciés 2023'!$A:$L,6,FALSE))</f>
        <v/>
      </c>
      <c r="H159" s="2" t="str">
        <f t="shared" si="6"/>
        <v/>
      </c>
      <c r="I159" s="12" t="str">
        <f>IF(ISNA(VLOOKUP(B159,'Licenciés 2023'!$A:$L,9,FALSE)),"",VLOOKUP(B159,'Licenciés 2023'!$A:$L,9,FALSE))</f>
        <v/>
      </c>
      <c r="J159" s="2" t="str">
        <f>IF(ISNA(VLOOKUP(B159,'Licenciés 2023'!$A:$L,8,FALSE)),"",VLOOKUP(B159,'Licenciés 2023'!$A:$L,8,FALSE))</f>
        <v/>
      </c>
      <c r="K159" s="11"/>
      <c r="L159" s="60"/>
      <c r="M159" s="63"/>
      <c r="N159" s="66"/>
    </row>
    <row r="160" spans="1:14" ht="16" hidden="1" outlineLevel="1">
      <c r="A160" s="1"/>
      <c r="B160" s="1"/>
      <c r="C160" s="2" t="str">
        <f>IF(ISNA(VLOOKUP(B160,'Licenciés 2023'!$A:$L,3,FALSE)),"",VLOOKUP(B160,'Licenciés 2023'!$A:$L,3,FALSE))</f>
        <v/>
      </c>
      <c r="D160" s="2" t="str">
        <f>IF(ISNA(VLOOKUP(B160,'Licenciés 2023'!$A:$L,4,FALSE)),"",VLOOKUP(B160,'Licenciés 2023'!$A:$L,4,FALSE))</f>
        <v/>
      </c>
      <c r="E160" s="2" t="str">
        <f>IF(ISNA(VLOOKUP(B160,'Licenciés 2023'!$A:$L,5,FALSE)),"",VLOOKUP(B160,'Licenciés 2023'!$A:$L,5,FALSE))</f>
        <v/>
      </c>
      <c r="F160" s="2" t="str">
        <f>IF(ISNA(VLOOKUP(B160,'Licenciés 2023'!$A:$L,7,FALSE)),"",VLOOKUP(B160,'Licenciés 2023'!$A:$L,7,FALSE))</f>
        <v/>
      </c>
      <c r="G160" s="2" t="str">
        <f>IF(ISNA(VLOOKUP(B160,'Licenciés 2023'!$A:$L,6,FALSE)),"",VLOOKUP(B160,'Licenciés 2023'!$A:$L,6,FALSE))</f>
        <v/>
      </c>
      <c r="H160" s="2" t="str">
        <f t="shared" si="6"/>
        <v/>
      </c>
      <c r="I160" s="12" t="str">
        <f>IF(ISNA(VLOOKUP(B160,'Licenciés 2023'!$A:$L,9,FALSE)),"",VLOOKUP(B160,'Licenciés 2023'!$A:$L,9,FALSE))</f>
        <v/>
      </c>
      <c r="J160" s="2" t="str">
        <f>IF(ISNA(VLOOKUP(B160,'Licenciés 2023'!$A:$L,8,FALSE)),"",VLOOKUP(B160,'Licenciés 2023'!$A:$L,8,FALSE))</f>
        <v/>
      </c>
      <c r="K160" s="11"/>
      <c r="L160" s="60"/>
      <c r="M160" s="63"/>
      <c r="N160" s="66"/>
    </row>
    <row r="161" spans="1:14" ht="16" hidden="1" outlineLevel="1">
      <c r="A161" s="1"/>
      <c r="B161" s="1"/>
      <c r="C161" s="2" t="str">
        <f>IF(ISNA(VLOOKUP(B161,'Licenciés 2023'!$A:$L,3,FALSE)),"",VLOOKUP(B161,'Licenciés 2023'!$A:$L,3,FALSE))</f>
        <v/>
      </c>
      <c r="D161" s="2" t="str">
        <f>IF(ISNA(VLOOKUP(B161,'Licenciés 2023'!$A:$L,4,FALSE)),"",VLOOKUP(B161,'Licenciés 2023'!$A:$L,4,FALSE))</f>
        <v/>
      </c>
      <c r="E161" s="2" t="str">
        <f>IF(ISNA(VLOOKUP(B161,'Licenciés 2023'!$A:$L,5,FALSE)),"",VLOOKUP(B161,'Licenciés 2023'!$A:$L,5,FALSE))</f>
        <v/>
      </c>
      <c r="F161" s="2" t="str">
        <f>IF(ISNA(VLOOKUP(B161,'Licenciés 2023'!$A:$L,7,FALSE)),"",VLOOKUP(B161,'Licenciés 2023'!$A:$L,7,FALSE))</f>
        <v/>
      </c>
      <c r="G161" s="2" t="str">
        <f>IF(ISNA(VLOOKUP(B161,'Licenciés 2023'!$A:$L,6,FALSE)),"",VLOOKUP(B161,'Licenciés 2023'!$A:$L,6,FALSE))</f>
        <v/>
      </c>
      <c r="H161" s="2" t="str">
        <f t="shared" si="6"/>
        <v/>
      </c>
      <c r="I161" s="12" t="str">
        <f>IF(ISNA(VLOOKUP(B161,'Licenciés 2023'!$A:$L,9,FALSE)),"",VLOOKUP(B161,'Licenciés 2023'!$A:$L,9,FALSE))</f>
        <v/>
      </c>
      <c r="J161" s="2" t="str">
        <f>IF(ISNA(VLOOKUP(B161,'Licenciés 2023'!$A:$L,8,FALSE)),"",VLOOKUP(B161,'Licenciés 2023'!$A:$L,8,FALSE))</f>
        <v/>
      </c>
      <c r="K161" s="11"/>
      <c r="L161" s="60"/>
      <c r="M161" s="63"/>
      <c r="N161" s="66"/>
    </row>
    <row r="162" spans="1:14" ht="16" hidden="1" outlineLevel="1">
      <c r="A162" s="1"/>
      <c r="B162" s="1"/>
      <c r="C162" s="2" t="str">
        <f>IF(ISNA(VLOOKUP(B162,'Licenciés 2023'!$A:$L,3,FALSE)),"",VLOOKUP(B162,'Licenciés 2023'!$A:$L,3,FALSE))</f>
        <v/>
      </c>
      <c r="D162" s="2" t="str">
        <f>IF(ISNA(VLOOKUP(B162,'Licenciés 2023'!$A:$L,4,FALSE)),"",VLOOKUP(B162,'Licenciés 2023'!$A:$L,4,FALSE))</f>
        <v/>
      </c>
      <c r="E162" s="2" t="str">
        <f>IF(ISNA(VLOOKUP(B162,'Licenciés 2023'!$A:$L,5,FALSE)),"",VLOOKUP(B162,'Licenciés 2023'!$A:$L,5,FALSE))</f>
        <v/>
      </c>
      <c r="F162" s="2" t="str">
        <f>IF(ISNA(VLOOKUP(B162,'Licenciés 2023'!$A:$L,7,FALSE)),"",VLOOKUP(B162,'Licenciés 2023'!$A:$L,7,FALSE))</f>
        <v/>
      </c>
      <c r="G162" s="2" t="str">
        <f>IF(ISNA(VLOOKUP(B162,'Licenciés 2023'!$A:$L,6,FALSE)),"",VLOOKUP(B162,'Licenciés 2023'!$A:$L,6,FALSE))</f>
        <v/>
      </c>
      <c r="H162" s="2" t="str">
        <f t="shared" si="6"/>
        <v/>
      </c>
      <c r="I162" s="12" t="str">
        <f>IF(ISNA(VLOOKUP(B162,'Licenciés 2023'!$A:$L,9,FALSE)),"",VLOOKUP(B162,'Licenciés 2023'!$A:$L,9,FALSE))</f>
        <v/>
      </c>
      <c r="J162" s="2" t="str">
        <f>IF(ISNA(VLOOKUP(B162,'Licenciés 2023'!$A:$L,8,FALSE)),"",VLOOKUP(B162,'Licenciés 2023'!$A:$L,8,FALSE))</f>
        <v/>
      </c>
      <c r="K162" s="11"/>
      <c r="L162" s="60"/>
      <c r="M162" s="63"/>
      <c r="N162" s="66"/>
    </row>
    <row r="163" spans="1:14" ht="16" hidden="1" outlineLevel="1">
      <c r="A163" s="1"/>
      <c r="B163" s="1"/>
      <c r="C163" s="2" t="str">
        <f>IF(ISNA(VLOOKUP(B163,'Licenciés 2023'!$A:$L,3,FALSE)),"",VLOOKUP(B163,'Licenciés 2023'!$A:$L,3,FALSE))</f>
        <v/>
      </c>
      <c r="D163" s="2" t="str">
        <f>IF(ISNA(VLOOKUP(B163,'Licenciés 2023'!$A:$L,4,FALSE)),"",VLOOKUP(B163,'Licenciés 2023'!$A:$L,4,FALSE))</f>
        <v/>
      </c>
      <c r="E163" s="2" t="str">
        <f>IF(ISNA(VLOOKUP(B163,'Licenciés 2023'!$A:$L,5,FALSE)),"",VLOOKUP(B163,'Licenciés 2023'!$A:$L,5,FALSE))</f>
        <v/>
      </c>
      <c r="F163" s="2" t="str">
        <f>IF(ISNA(VLOOKUP(B163,'Licenciés 2023'!$A:$L,7,FALSE)),"",VLOOKUP(B163,'Licenciés 2023'!$A:$L,7,FALSE))</f>
        <v/>
      </c>
      <c r="G163" s="2" t="str">
        <f>IF(ISNA(VLOOKUP(B163,'Licenciés 2023'!$A:$L,6,FALSE)),"",VLOOKUP(B163,'Licenciés 2023'!$A:$L,6,FALSE))</f>
        <v/>
      </c>
      <c r="H163" s="2" t="str">
        <f t="shared" si="6"/>
        <v/>
      </c>
      <c r="I163" s="12" t="str">
        <f>IF(ISNA(VLOOKUP(B163,'Licenciés 2023'!$A:$L,9,FALSE)),"",VLOOKUP(B163,'Licenciés 2023'!$A:$L,9,FALSE))</f>
        <v/>
      </c>
      <c r="J163" s="2" t="str">
        <f>IF(ISNA(VLOOKUP(B163,'Licenciés 2023'!$A:$L,8,FALSE)),"",VLOOKUP(B163,'Licenciés 2023'!$A:$L,8,FALSE))</f>
        <v/>
      </c>
      <c r="K163" s="11"/>
      <c r="L163" s="60"/>
      <c r="M163" s="63"/>
      <c r="N163" s="66"/>
    </row>
    <row r="164" spans="1:14" ht="16" hidden="1" outlineLevel="1">
      <c r="A164" s="1"/>
      <c r="B164" s="1"/>
      <c r="C164" s="2" t="str">
        <f>IF(ISNA(VLOOKUP(B164,'Licenciés 2023'!$A:$L,3,FALSE)),"",VLOOKUP(B164,'Licenciés 2023'!$A:$L,3,FALSE))</f>
        <v/>
      </c>
      <c r="D164" s="2" t="str">
        <f>IF(ISNA(VLOOKUP(B164,'Licenciés 2023'!$A:$L,4,FALSE)),"",VLOOKUP(B164,'Licenciés 2023'!$A:$L,4,FALSE))</f>
        <v/>
      </c>
      <c r="E164" s="2" t="str">
        <f>IF(ISNA(VLOOKUP(B164,'Licenciés 2023'!$A:$L,5,FALSE)),"",VLOOKUP(B164,'Licenciés 2023'!$A:$L,5,FALSE))</f>
        <v/>
      </c>
      <c r="F164" s="2" t="str">
        <f>IF(ISNA(VLOOKUP(B164,'Licenciés 2023'!$A:$L,7,FALSE)),"",VLOOKUP(B164,'Licenciés 2023'!$A:$L,7,FALSE))</f>
        <v/>
      </c>
      <c r="G164" s="2" t="str">
        <f>IF(ISNA(VLOOKUP(B164,'Licenciés 2023'!$A:$L,6,FALSE)),"",VLOOKUP(B164,'Licenciés 2023'!$A:$L,6,FALSE))</f>
        <v/>
      </c>
      <c r="H164" s="2" t="str">
        <f t="shared" si="6"/>
        <v/>
      </c>
      <c r="I164" s="12" t="str">
        <f>IF(ISNA(VLOOKUP(B164,'Licenciés 2023'!$A:$L,9,FALSE)),"",VLOOKUP(B164,'Licenciés 2023'!$A:$L,9,FALSE))</f>
        <v/>
      </c>
      <c r="J164" s="2" t="str">
        <f>IF(ISNA(VLOOKUP(B164,'Licenciés 2023'!$A:$L,8,FALSE)),"",VLOOKUP(B164,'Licenciés 2023'!$A:$L,8,FALSE))</f>
        <v/>
      </c>
      <c r="K164" s="11"/>
      <c r="L164" s="60"/>
      <c r="M164" s="63"/>
      <c r="N164" s="66"/>
    </row>
    <row r="165" spans="1:14" ht="16" hidden="1" outlineLevel="1">
      <c r="A165" s="1"/>
      <c r="B165" s="1"/>
      <c r="C165" s="2" t="str">
        <f>IF(ISNA(VLOOKUP(B165,'Licenciés 2023'!$A:$L,3,FALSE)),"",VLOOKUP(B165,'Licenciés 2023'!$A:$L,3,FALSE))</f>
        <v/>
      </c>
      <c r="D165" s="2" t="str">
        <f>IF(ISNA(VLOOKUP(B165,'Licenciés 2023'!$A:$L,4,FALSE)),"",VLOOKUP(B165,'Licenciés 2023'!$A:$L,4,FALSE))</f>
        <v/>
      </c>
      <c r="E165" s="2" t="str">
        <f>IF(ISNA(VLOOKUP(B165,'Licenciés 2023'!$A:$L,5,FALSE)),"",VLOOKUP(B165,'Licenciés 2023'!$A:$L,5,FALSE))</f>
        <v/>
      </c>
      <c r="F165" s="2" t="str">
        <f>IF(ISNA(VLOOKUP(B165,'Licenciés 2023'!$A:$L,7,FALSE)),"",VLOOKUP(B165,'Licenciés 2023'!$A:$L,7,FALSE))</f>
        <v/>
      </c>
      <c r="G165" s="2" t="str">
        <f>IF(ISNA(VLOOKUP(B165,'Licenciés 2023'!$A:$L,6,FALSE)),"",VLOOKUP(B165,'Licenciés 2023'!$A:$L,6,FALSE))</f>
        <v/>
      </c>
      <c r="H165" s="2" t="str">
        <f t="shared" si="6"/>
        <v/>
      </c>
      <c r="I165" s="12" t="str">
        <f>IF(ISNA(VLOOKUP(B165,'Licenciés 2023'!$A:$L,9,FALSE)),"",VLOOKUP(B165,'Licenciés 2023'!$A:$L,9,FALSE))</f>
        <v/>
      </c>
      <c r="J165" s="2" t="str">
        <f>IF(ISNA(VLOOKUP(B165,'Licenciés 2023'!$A:$L,8,FALSE)),"",VLOOKUP(B165,'Licenciés 2023'!$A:$L,8,FALSE))</f>
        <v/>
      </c>
      <c r="K165" s="11"/>
      <c r="L165" s="60"/>
      <c r="M165" s="63"/>
      <c r="N165" s="66"/>
    </row>
    <row r="166" spans="1:14" ht="16" hidden="1" outlineLevel="1">
      <c r="A166" s="1"/>
      <c r="B166" s="1"/>
      <c r="C166" s="2" t="str">
        <f>IF(ISNA(VLOOKUP(B166,'Licenciés 2023'!$A:$L,3,FALSE)),"",VLOOKUP(B166,'Licenciés 2023'!$A:$L,3,FALSE))</f>
        <v/>
      </c>
      <c r="D166" s="2" t="str">
        <f>IF(ISNA(VLOOKUP(B166,'Licenciés 2023'!$A:$L,4,FALSE)),"",VLOOKUP(B166,'Licenciés 2023'!$A:$L,4,FALSE))</f>
        <v/>
      </c>
      <c r="E166" s="2" t="str">
        <f>IF(ISNA(VLOOKUP(B166,'Licenciés 2023'!$A:$L,5,FALSE)),"",VLOOKUP(B166,'Licenciés 2023'!$A:$L,5,FALSE))</f>
        <v/>
      </c>
      <c r="F166" s="2" t="str">
        <f>IF(ISNA(VLOOKUP(B166,'Licenciés 2023'!$A:$L,7,FALSE)),"",VLOOKUP(B166,'Licenciés 2023'!$A:$L,7,FALSE))</f>
        <v/>
      </c>
      <c r="G166" s="2" t="str">
        <f>IF(ISNA(VLOOKUP(B166,'Licenciés 2023'!$A:$L,6,FALSE)),"",VLOOKUP(B166,'Licenciés 2023'!$A:$L,6,FALSE))</f>
        <v/>
      </c>
      <c r="H166" s="2" t="str">
        <f t="shared" si="6"/>
        <v/>
      </c>
      <c r="I166" s="12" t="str">
        <f>IF(ISNA(VLOOKUP(B166,'Licenciés 2023'!$A:$L,9,FALSE)),"",VLOOKUP(B166,'Licenciés 2023'!$A:$L,9,FALSE))</f>
        <v/>
      </c>
      <c r="J166" s="2" t="str">
        <f>IF(ISNA(VLOOKUP(B166,'Licenciés 2023'!$A:$L,8,FALSE)),"",VLOOKUP(B166,'Licenciés 2023'!$A:$L,8,FALSE))</f>
        <v/>
      </c>
      <c r="K166" s="11"/>
      <c r="L166" s="60"/>
      <c r="M166" s="63"/>
      <c r="N166" s="66"/>
    </row>
    <row r="167" spans="1:14" ht="16" hidden="1" outlineLevel="1">
      <c r="A167" s="1"/>
      <c r="B167" s="1"/>
      <c r="C167" s="2" t="str">
        <f>IF(ISNA(VLOOKUP(B167,'Licenciés 2023'!$A:$L,3,FALSE)),"",VLOOKUP(B167,'Licenciés 2023'!$A:$L,3,FALSE))</f>
        <v/>
      </c>
      <c r="D167" s="2" t="str">
        <f>IF(ISNA(VLOOKUP(B167,'Licenciés 2023'!$A:$L,4,FALSE)),"",VLOOKUP(B167,'Licenciés 2023'!$A:$L,4,FALSE))</f>
        <v/>
      </c>
      <c r="E167" s="2" t="str">
        <f>IF(ISNA(VLOOKUP(B167,'Licenciés 2023'!$A:$L,5,FALSE)),"",VLOOKUP(B167,'Licenciés 2023'!$A:$L,5,FALSE))</f>
        <v/>
      </c>
      <c r="F167" s="2" t="str">
        <f>IF(ISNA(VLOOKUP(B167,'Licenciés 2023'!$A:$L,7,FALSE)),"",VLOOKUP(B167,'Licenciés 2023'!$A:$L,7,FALSE))</f>
        <v/>
      </c>
      <c r="G167" s="2" t="str">
        <f>IF(ISNA(VLOOKUP(B167,'Licenciés 2023'!$A:$L,6,FALSE)),"",VLOOKUP(B167,'Licenciés 2023'!$A:$L,6,FALSE))</f>
        <v/>
      </c>
      <c r="H167" s="2" t="str">
        <f t="shared" si="6"/>
        <v/>
      </c>
      <c r="I167" s="12" t="str">
        <f>IF(ISNA(VLOOKUP(B167,'Licenciés 2023'!$A:$L,9,FALSE)),"",VLOOKUP(B167,'Licenciés 2023'!$A:$L,9,FALSE))</f>
        <v/>
      </c>
      <c r="J167" s="2" t="str">
        <f>IF(ISNA(VLOOKUP(B167,'Licenciés 2023'!$A:$L,8,FALSE)),"",VLOOKUP(B167,'Licenciés 2023'!$A:$L,8,FALSE))</f>
        <v/>
      </c>
      <c r="K167" s="11"/>
      <c r="L167" s="60"/>
      <c r="M167" s="63"/>
      <c r="N167" s="66"/>
    </row>
    <row r="168" spans="1:14" ht="16" hidden="1" outlineLevel="1">
      <c r="A168" s="1"/>
      <c r="B168" s="1"/>
      <c r="C168" s="2" t="str">
        <f>IF(ISNA(VLOOKUP(B168,'Licenciés 2023'!$A:$L,3,FALSE)),"",VLOOKUP(B168,'Licenciés 2023'!$A:$L,3,FALSE))</f>
        <v/>
      </c>
      <c r="D168" s="2" t="str">
        <f>IF(ISNA(VLOOKUP(B168,'Licenciés 2023'!$A:$L,4,FALSE)),"",VLOOKUP(B168,'Licenciés 2023'!$A:$L,4,FALSE))</f>
        <v/>
      </c>
      <c r="E168" s="2" t="str">
        <f>IF(ISNA(VLOOKUP(B168,'Licenciés 2023'!$A:$L,5,FALSE)),"",VLOOKUP(B168,'Licenciés 2023'!$A:$L,5,FALSE))</f>
        <v/>
      </c>
      <c r="F168" s="2" t="str">
        <f>IF(ISNA(VLOOKUP(B168,'Licenciés 2023'!$A:$L,7,FALSE)),"",VLOOKUP(B168,'Licenciés 2023'!$A:$L,7,FALSE))</f>
        <v/>
      </c>
      <c r="G168" s="2" t="str">
        <f>IF(ISNA(VLOOKUP(B168,'Licenciés 2023'!$A:$L,6,FALSE)),"",VLOOKUP(B168,'Licenciés 2023'!$A:$L,6,FALSE))</f>
        <v/>
      </c>
      <c r="H168" s="2" t="str">
        <f t="shared" si="6"/>
        <v/>
      </c>
      <c r="I168" s="12" t="str">
        <f>IF(ISNA(VLOOKUP(B168,'Licenciés 2023'!$A:$L,9,FALSE)),"",VLOOKUP(B168,'Licenciés 2023'!$A:$L,9,FALSE))</f>
        <v/>
      </c>
      <c r="J168" s="2" t="str">
        <f>IF(ISNA(VLOOKUP(B168,'Licenciés 2023'!$A:$L,8,FALSE)),"",VLOOKUP(B168,'Licenciés 2023'!$A:$L,8,FALSE))</f>
        <v/>
      </c>
      <c r="K168" s="11"/>
      <c r="L168" s="60"/>
      <c r="M168" s="63"/>
      <c r="N168" s="66"/>
    </row>
    <row r="169" spans="1:14" ht="16" hidden="1" outlineLevel="1">
      <c r="A169" s="1"/>
      <c r="B169" s="1"/>
      <c r="C169" s="2" t="str">
        <f>IF(ISNA(VLOOKUP(B169,'Licenciés 2023'!$A:$L,3,FALSE)),"",VLOOKUP(B169,'Licenciés 2023'!$A:$L,3,FALSE))</f>
        <v/>
      </c>
      <c r="D169" s="2" t="str">
        <f>IF(ISNA(VLOOKUP(B169,'Licenciés 2023'!$A:$L,4,FALSE)),"",VLOOKUP(B169,'Licenciés 2023'!$A:$L,4,FALSE))</f>
        <v/>
      </c>
      <c r="E169" s="2" t="str">
        <f>IF(ISNA(VLOOKUP(B169,'Licenciés 2023'!$A:$L,5,FALSE)),"",VLOOKUP(B169,'Licenciés 2023'!$A:$L,5,FALSE))</f>
        <v/>
      </c>
      <c r="F169" s="2" t="str">
        <f>IF(ISNA(VLOOKUP(B169,'Licenciés 2023'!$A:$L,7,FALSE)),"",VLOOKUP(B169,'Licenciés 2023'!$A:$L,7,FALSE))</f>
        <v/>
      </c>
      <c r="G169" s="2" t="str">
        <f>IF(ISNA(VLOOKUP(B169,'Licenciés 2023'!$A:$L,6,FALSE)),"",VLOOKUP(B169,'Licenciés 2023'!$A:$L,6,FALSE))</f>
        <v/>
      </c>
      <c r="H169" s="2" t="str">
        <f t="shared" si="6"/>
        <v/>
      </c>
      <c r="I169" s="12" t="str">
        <f>IF(ISNA(VLOOKUP(B169,'Licenciés 2023'!$A:$L,9,FALSE)),"",VLOOKUP(B169,'Licenciés 2023'!$A:$L,9,FALSE))</f>
        <v/>
      </c>
      <c r="J169" s="2" t="str">
        <f>IF(ISNA(VLOOKUP(B169,'Licenciés 2023'!$A:$L,8,FALSE)),"",VLOOKUP(B169,'Licenciés 2023'!$A:$L,8,FALSE))</f>
        <v/>
      </c>
      <c r="K169" s="11"/>
      <c r="L169" s="60"/>
      <c r="M169" s="63"/>
      <c r="N169" s="66"/>
    </row>
    <row r="170" spans="1:14" ht="16" hidden="1" outlineLevel="1">
      <c r="A170" s="1"/>
      <c r="B170" s="1"/>
      <c r="C170" s="2" t="str">
        <f>IF(ISNA(VLOOKUP(B170,'Licenciés 2023'!$A:$L,3,FALSE)),"",VLOOKUP(B170,'Licenciés 2023'!$A:$L,3,FALSE))</f>
        <v/>
      </c>
      <c r="D170" s="2" t="str">
        <f>IF(ISNA(VLOOKUP(B170,'Licenciés 2023'!$A:$L,4,FALSE)),"",VLOOKUP(B170,'Licenciés 2023'!$A:$L,4,FALSE))</f>
        <v/>
      </c>
      <c r="E170" s="2" t="str">
        <f>IF(ISNA(VLOOKUP(B170,'Licenciés 2023'!$A:$L,5,FALSE)),"",VLOOKUP(B170,'Licenciés 2023'!$A:$L,5,FALSE))</f>
        <v/>
      </c>
      <c r="F170" s="2" t="str">
        <f>IF(ISNA(VLOOKUP(B170,'Licenciés 2023'!$A:$L,7,FALSE)),"",VLOOKUP(B170,'Licenciés 2023'!$A:$L,7,FALSE))</f>
        <v/>
      </c>
      <c r="G170" s="2" t="str">
        <f>IF(ISNA(VLOOKUP(B170,'Licenciés 2023'!$A:$L,6,FALSE)),"",VLOOKUP(B170,'Licenciés 2023'!$A:$L,6,FALSE))</f>
        <v/>
      </c>
      <c r="H170" s="2" t="str">
        <f t="shared" si="6"/>
        <v/>
      </c>
      <c r="I170" s="12" t="str">
        <f>IF(ISNA(VLOOKUP(B170,'Licenciés 2023'!$A:$L,9,FALSE)),"",VLOOKUP(B170,'Licenciés 2023'!$A:$L,9,FALSE))</f>
        <v/>
      </c>
      <c r="J170" s="2" t="str">
        <f>IF(ISNA(VLOOKUP(B170,'Licenciés 2023'!$A:$L,8,FALSE)),"",VLOOKUP(B170,'Licenciés 2023'!$A:$L,8,FALSE))</f>
        <v/>
      </c>
      <c r="K170" s="11"/>
      <c r="L170" s="60"/>
      <c r="M170" s="63"/>
      <c r="N170" s="66"/>
    </row>
    <row r="171" spans="1:14" ht="16" hidden="1" outlineLevel="1">
      <c r="A171" s="1"/>
      <c r="B171" s="1"/>
      <c r="C171" s="2" t="str">
        <f>IF(ISNA(VLOOKUP(B171,'Licenciés 2023'!$A:$L,3,FALSE)),"",VLOOKUP(B171,'Licenciés 2023'!$A:$L,3,FALSE))</f>
        <v/>
      </c>
      <c r="D171" s="2" t="str">
        <f>IF(ISNA(VLOOKUP(B171,'Licenciés 2023'!$A:$L,4,FALSE)),"",VLOOKUP(B171,'Licenciés 2023'!$A:$L,4,FALSE))</f>
        <v/>
      </c>
      <c r="E171" s="2" t="str">
        <f>IF(ISNA(VLOOKUP(B171,'Licenciés 2023'!$A:$L,5,FALSE)),"",VLOOKUP(B171,'Licenciés 2023'!$A:$L,5,FALSE))</f>
        <v/>
      </c>
      <c r="F171" s="2" t="str">
        <f>IF(ISNA(VLOOKUP(B171,'Licenciés 2023'!$A:$L,7,FALSE)),"",VLOOKUP(B171,'Licenciés 2023'!$A:$L,7,FALSE))</f>
        <v/>
      </c>
      <c r="G171" s="2" t="str">
        <f>IF(ISNA(VLOOKUP(B171,'Licenciés 2023'!$A:$L,6,FALSE)),"",VLOOKUP(B171,'Licenciés 2023'!$A:$L,6,FALSE))</f>
        <v/>
      </c>
      <c r="H171" s="2" t="str">
        <f t="shared" si="6"/>
        <v/>
      </c>
      <c r="I171" s="12" t="str">
        <f>IF(ISNA(VLOOKUP(B171,'Licenciés 2023'!$A:$L,9,FALSE)),"",VLOOKUP(B171,'Licenciés 2023'!$A:$L,9,FALSE))</f>
        <v/>
      </c>
      <c r="J171" s="2" t="str">
        <f>IF(ISNA(VLOOKUP(B171,'Licenciés 2023'!$A:$L,8,FALSE)),"",VLOOKUP(B171,'Licenciés 2023'!$A:$L,8,FALSE))</f>
        <v/>
      </c>
      <c r="K171" s="11"/>
      <c r="L171" s="60"/>
      <c r="M171" s="63"/>
      <c r="N171" s="66"/>
    </row>
    <row r="172" spans="1:14" ht="16" hidden="1" outlineLevel="1">
      <c r="A172" s="1"/>
      <c r="B172" s="1"/>
      <c r="C172" s="2" t="str">
        <f>IF(ISNA(VLOOKUP(B172,'Licenciés 2023'!$A:$L,3,FALSE)),"",VLOOKUP(B172,'Licenciés 2023'!$A:$L,3,FALSE))</f>
        <v/>
      </c>
      <c r="D172" s="2" t="str">
        <f>IF(ISNA(VLOOKUP(B172,'Licenciés 2023'!$A:$L,4,FALSE)),"",VLOOKUP(B172,'Licenciés 2023'!$A:$L,4,FALSE))</f>
        <v/>
      </c>
      <c r="E172" s="2" t="str">
        <f>IF(ISNA(VLOOKUP(B172,'Licenciés 2023'!$A:$L,5,FALSE)),"",VLOOKUP(B172,'Licenciés 2023'!$A:$L,5,FALSE))</f>
        <v/>
      </c>
      <c r="F172" s="2" t="str">
        <f>IF(ISNA(VLOOKUP(B172,'Licenciés 2023'!$A:$L,7,FALSE)),"",VLOOKUP(B172,'Licenciés 2023'!$A:$L,7,FALSE))</f>
        <v/>
      </c>
      <c r="G172" s="2" t="str">
        <f>IF(ISNA(VLOOKUP(B172,'Licenciés 2023'!$A:$L,6,FALSE)),"",VLOOKUP(B172,'Licenciés 2023'!$A:$L,6,FALSE))</f>
        <v/>
      </c>
      <c r="H172" s="2" t="str">
        <f t="shared" si="6"/>
        <v/>
      </c>
      <c r="I172" s="12" t="str">
        <f>IF(ISNA(VLOOKUP(B172,'Licenciés 2023'!$A:$L,9,FALSE)),"",VLOOKUP(B172,'Licenciés 2023'!$A:$L,9,FALSE))</f>
        <v/>
      </c>
      <c r="J172" s="2" t="str">
        <f>IF(ISNA(VLOOKUP(B172,'Licenciés 2023'!$A:$L,8,FALSE)),"",VLOOKUP(B172,'Licenciés 2023'!$A:$L,8,FALSE))</f>
        <v/>
      </c>
      <c r="K172" s="11"/>
      <c r="L172" s="60"/>
      <c r="M172" s="63"/>
      <c r="N172" s="66"/>
    </row>
    <row r="173" spans="1:14" ht="16" hidden="1" outlineLevel="1">
      <c r="A173" s="1"/>
      <c r="B173" s="1"/>
      <c r="C173" s="2" t="str">
        <f>IF(ISNA(VLOOKUP(B173,'Licenciés 2023'!$A:$L,3,FALSE)),"",VLOOKUP(B173,'Licenciés 2023'!$A:$L,3,FALSE))</f>
        <v/>
      </c>
      <c r="D173" s="2" t="str">
        <f>IF(ISNA(VLOOKUP(B173,'Licenciés 2023'!$A:$L,4,FALSE)),"",VLOOKUP(B173,'Licenciés 2023'!$A:$L,4,FALSE))</f>
        <v/>
      </c>
      <c r="E173" s="2" t="str">
        <f>IF(ISNA(VLOOKUP(B173,'Licenciés 2023'!$A:$L,5,FALSE)),"",VLOOKUP(B173,'Licenciés 2023'!$A:$L,5,FALSE))</f>
        <v/>
      </c>
      <c r="F173" s="2" t="str">
        <f>IF(ISNA(VLOOKUP(B173,'Licenciés 2023'!$A:$L,7,FALSE)),"",VLOOKUP(B173,'Licenciés 2023'!$A:$L,7,FALSE))</f>
        <v/>
      </c>
      <c r="G173" s="2" t="str">
        <f>IF(ISNA(VLOOKUP(B173,'Licenciés 2023'!$A:$L,6,FALSE)),"",VLOOKUP(B173,'Licenciés 2023'!$A:$L,6,FALSE))</f>
        <v/>
      </c>
      <c r="H173" s="2" t="str">
        <f t="shared" si="6"/>
        <v/>
      </c>
      <c r="I173" s="12" t="str">
        <f>IF(ISNA(VLOOKUP(B173,'Licenciés 2023'!$A:$L,9,FALSE)),"",VLOOKUP(B173,'Licenciés 2023'!$A:$L,9,FALSE))</f>
        <v/>
      </c>
      <c r="J173" s="2" t="str">
        <f>IF(ISNA(VLOOKUP(B173,'Licenciés 2023'!$A:$L,8,FALSE)),"",VLOOKUP(B173,'Licenciés 2023'!$A:$L,8,FALSE))</f>
        <v/>
      </c>
      <c r="K173" s="11"/>
      <c r="L173" s="60"/>
      <c r="M173" s="63"/>
      <c r="N173" s="66"/>
    </row>
    <row r="174" spans="1:14" ht="16" hidden="1" outlineLevel="1">
      <c r="A174" s="1"/>
      <c r="B174" s="1"/>
      <c r="C174" s="2" t="str">
        <f>IF(ISNA(VLOOKUP(B174,'Licenciés 2023'!$A:$L,3,FALSE)),"",VLOOKUP(B174,'Licenciés 2023'!$A:$L,3,FALSE))</f>
        <v/>
      </c>
      <c r="D174" s="2" t="str">
        <f>IF(ISNA(VLOOKUP(B174,'Licenciés 2023'!$A:$L,4,FALSE)),"",VLOOKUP(B174,'Licenciés 2023'!$A:$L,4,FALSE))</f>
        <v/>
      </c>
      <c r="E174" s="2" t="str">
        <f>IF(ISNA(VLOOKUP(B174,'Licenciés 2023'!$A:$L,5,FALSE)),"",VLOOKUP(B174,'Licenciés 2023'!$A:$L,5,FALSE))</f>
        <v/>
      </c>
      <c r="F174" s="2" t="str">
        <f>IF(ISNA(VLOOKUP(B174,'Licenciés 2023'!$A:$L,7,FALSE)),"",VLOOKUP(B174,'Licenciés 2023'!$A:$L,7,FALSE))</f>
        <v/>
      </c>
      <c r="G174" s="2" t="str">
        <f>IF(ISNA(VLOOKUP(B174,'Licenciés 2023'!$A:$L,6,FALSE)),"",VLOOKUP(B174,'Licenciés 2023'!$A:$L,6,FALSE))</f>
        <v/>
      </c>
      <c r="H174" s="2" t="str">
        <f t="shared" si="6"/>
        <v/>
      </c>
      <c r="I174" s="12" t="str">
        <f>IF(ISNA(VLOOKUP(B174,'Licenciés 2023'!$A:$L,9,FALSE)),"",VLOOKUP(B174,'Licenciés 2023'!$A:$L,9,FALSE))</f>
        <v/>
      </c>
      <c r="J174" s="2" t="str">
        <f>IF(ISNA(VLOOKUP(B174,'Licenciés 2023'!$A:$L,8,FALSE)),"",VLOOKUP(B174,'Licenciés 2023'!$A:$L,8,FALSE))</f>
        <v/>
      </c>
      <c r="K174" s="11"/>
      <c r="L174" s="60"/>
      <c r="M174" s="63"/>
      <c r="N174" s="66"/>
    </row>
    <row r="175" spans="1:14" ht="16" hidden="1" outlineLevel="1">
      <c r="A175" s="1"/>
      <c r="B175" s="1"/>
      <c r="C175" s="2" t="str">
        <f>IF(ISNA(VLOOKUP(B175,'Licenciés 2023'!$A:$L,3,FALSE)),"",VLOOKUP(B175,'Licenciés 2023'!$A:$L,3,FALSE))</f>
        <v/>
      </c>
      <c r="D175" s="2" t="str">
        <f>IF(ISNA(VLOOKUP(B175,'Licenciés 2023'!$A:$L,4,FALSE)),"",VLOOKUP(B175,'Licenciés 2023'!$A:$L,4,FALSE))</f>
        <v/>
      </c>
      <c r="E175" s="2" t="str">
        <f>IF(ISNA(VLOOKUP(B175,'Licenciés 2023'!$A:$L,5,FALSE)),"",VLOOKUP(B175,'Licenciés 2023'!$A:$L,5,FALSE))</f>
        <v/>
      </c>
      <c r="F175" s="2" t="str">
        <f>IF(ISNA(VLOOKUP(B175,'Licenciés 2023'!$A:$L,7,FALSE)),"",VLOOKUP(B175,'Licenciés 2023'!$A:$L,7,FALSE))</f>
        <v/>
      </c>
      <c r="G175" s="2" t="str">
        <f>IF(ISNA(VLOOKUP(B175,'Licenciés 2023'!$A:$L,6,FALSE)),"",VLOOKUP(B175,'Licenciés 2023'!$A:$L,6,FALSE))</f>
        <v/>
      </c>
      <c r="H175" s="2" t="str">
        <f t="shared" si="6"/>
        <v/>
      </c>
      <c r="I175" s="12" t="str">
        <f>IF(ISNA(VLOOKUP(B175,'Licenciés 2023'!$A:$L,9,FALSE)),"",VLOOKUP(B175,'Licenciés 2023'!$A:$L,9,FALSE))</f>
        <v/>
      </c>
      <c r="J175" s="2" t="str">
        <f>IF(ISNA(VLOOKUP(B175,'Licenciés 2023'!$A:$L,8,FALSE)),"",VLOOKUP(B175,'Licenciés 2023'!$A:$L,8,FALSE))</f>
        <v/>
      </c>
      <c r="K175" s="11"/>
      <c r="L175" s="60"/>
      <c r="M175" s="63"/>
      <c r="N175" s="66"/>
    </row>
    <row r="176" spans="1:14" ht="16" hidden="1" outlineLevel="1">
      <c r="A176" s="1"/>
      <c r="B176" s="1"/>
      <c r="C176" s="2" t="str">
        <f>IF(ISNA(VLOOKUP(B176,'Licenciés 2023'!$A:$L,3,FALSE)),"",VLOOKUP(B176,'Licenciés 2023'!$A:$L,3,FALSE))</f>
        <v/>
      </c>
      <c r="D176" s="2" t="str">
        <f>IF(ISNA(VLOOKUP(B176,'Licenciés 2023'!$A:$L,4,FALSE)),"",VLOOKUP(B176,'Licenciés 2023'!$A:$L,4,FALSE))</f>
        <v/>
      </c>
      <c r="E176" s="2" t="str">
        <f>IF(ISNA(VLOOKUP(B176,'Licenciés 2023'!$A:$L,5,FALSE)),"",VLOOKUP(B176,'Licenciés 2023'!$A:$L,5,FALSE))</f>
        <v/>
      </c>
      <c r="F176" s="2" t="str">
        <f>IF(ISNA(VLOOKUP(B176,'Licenciés 2023'!$A:$L,7,FALSE)),"",VLOOKUP(B176,'Licenciés 2023'!$A:$L,7,FALSE))</f>
        <v/>
      </c>
      <c r="G176" s="2" t="str">
        <f>IF(ISNA(VLOOKUP(B176,'Licenciés 2023'!$A:$L,6,FALSE)),"",VLOOKUP(B176,'Licenciés 2023'!$A:$L,6,FALSE))</f>
        <v/>
      </c>
      <c r="H176" s="2" t="str">
        <f t="shared" si="6"/>
        <v/>
      </c>
      <c r="I176" s="12" t="str">
        <f>IF(ISNA(VLOOKUP(B176,'Licenciés 2023'!$A:$L,9,FALSE)),"",VLOOKUP(B176,'Licenciés 2023'!$A:$L,9,FALSE))</f>
        <v/>
      </c>
      <c r="J176" s="2" t="str">
        <f>IF(ISNA(VLOOKUP(B176,'Licenciés 2023'!$A:$L,8,FALSE)),"",VLOOKUP(B176,'Licenciés 2023'!$A:$L,8,FALSE))</f>
        <v/>
      </c>
      <c r="K176" s="11"/>
      <c r="L176" s="60"/>
      <c r="M176" s="63"/>
      <c r="N176" s="66"/>
    </row>
    <row r="177" spans="1:14" ht="16" hidden="1" outlineLevel="1">
      <c r="A177" s="1"/>
      <c r="B177" s="1"/>
      <c r="C177" s="2" t="str">
        <f>IF(ISNA(VLOOKUP(B177,'Licenciés 2023'!$A:$L,3,FALSE)),"",VLOOKUP(B177,'Licenciés 2023'!$A:$L,3,FALSE))</f>
        <v/>
      </c>
      <c r="D177" s="2" t="str">
        <f>IF(ISNA(VLOOKUP(B177,'Licenciés 2023'!$A:$L,4,FALSE)),"",VLOOKUP(B177,'Licenciés 2023'!$A:$L,4,FALSE))</f>
        <v/>
      </c>
      <c r="E177" s="2" t="str">
        <f>IF(ISNA(VLOOKUP(B177,'Licenciés 2023'!$A:$L,5,FALSE)),"",VLOOKUP(B177,'Licenciés 2023'!$A:$L,5,FALSE))</f>
        <v/>
      </c>
      <c r="F177" s="2" t="str">
        <f>IF(ISNA(VLOOKUP(B177,'Licenciés 2023'!$A:$L,7,FALSE)),"",VLOOKUP(B177,'Licenciés 2023'!$A:$L,7,FALSE))</f>
        <v/>
      </c>
      <c r="G177" s="2" t="str">
        <f>IF(ISNA(VLOOKUP(B177,'Licenciés 2023'!$A:$L,6,FALSE)),"",VLOOKUP(B177,'Licenciés 2023'!$A:$L,6,FALSE))</f>
        <v/>
      </c>
      <c r="H177" s="2" t="str">
        <f t="shared" si="6"/>
        <v/>
      </c>
      <c r="I177" s="12" t="str">
        <f>IF(ISNA(VLOOKUP(B177,'Licenciés 2023'!$A:$L,9,FALSE)),"",VLOOKUP(B177,'Licenciés 2023'!$A:$L,9,FALSE))</f>
        <v/>
      </c>
      <c r="J177" s="2" t="str">
        <f>IF(ISNA(VLOOKUP(B177,'Licenciés 2023'!$A:$L,8,FALSE)),"",VLOOKUP(B177,'Licenciés 2023'!$A:$L,8,FALSE))</f>
        <v/>
      </c>
      <c r="K177" s="11"/>
      <c r="L177" s="60"/>
      <c r="M177" s="63"/>
      <c r="N177" s="66"/>
    </row>
    <row r="178" spans="1:14" ht="16" hidden="1" outlineLevel="1">
      <c r="A178" s="1"/>
      <c r="B178" s="1"/>
      <c r="C178" s="2" t="str">
        <f>IF(ISNA(VLOOKUP(B178,'Licenciés 2023'!$A:$L,3,FALSE)),"",VLOOKUP(B178,'Licenciés 2023'!$A:$L,3,FALSE))</f>
        <v/>
      </c>
      <c r="D178" s="2" t="str">
        <f>IF(ISNA(VLOOKUP(B178,'Licenciés 2023'!$A:$L,4,FALSE)),"",VLOOKUP(B178,'Licenciés 2023'!$A:$L,4,FALSE))</f>
        <v/>
      </c>
      <c r="E178" s="2" t="str">
        <f>IF(ISNA(VLOOKUP(B178,'Licenciés 2023'!$A:$L,5,FALSE)),"",VLOOKUP(B178,'Licenciés 2023'!$A:$L,5,FALSE))</f>
        <v/>
      </c>
      <c r="F178" s="2" t="str">
        <f>IF(ISNA(VLOOKUP(B178,'Licenciés 2023'!$A:$L,7,FALSE)),"",VLOOKUP(B178,'Licenciés 2023'!$A:$L,7,FALSE))</f>
        <v/>
      </c>
      <c r="G178" s="2" t="str">
        <f>IF(ISNA(VLOOKUP(B178,'Licenciés 2023'!$A:$L,6,FALSE)),"",VLOOKUP(B178,'Licenciés 2023'!$A:$L,6,FALSE))</f>
        <v/>
      </c>
      <c r="H178" s="2" t="str">
        <f t="shared" si="6"/>
        <v/>
      </c>
      <c r="I178" s="12" t="str">
        <f>IF(ISNA(VLOOKUP(B178,'Licenciés 2023'!$A:$L,9,FALSE)),"",VLOOKUP(B178,'Licenciés 2023'!$A:$L,9,FALSE))</f>
        <v/>
      </c>
      <c r="J178" s="2" t="str">
        <f>IF(ISNA(VLOOKUP(B178,'Licenciés 2023'!$A:$L,8,FALSE)),"",VLOOKUP(B178,'Licenciés 2023'!$A:$L,8,FALSE))</f>
        <v/>
      </c>
      <c r="K178" s="11"/>
      <c r="L178" s="60"/>
      <c r="M178" s="63"/>
      <c r="N178" s="66"/>
    </row>
    <row r="179" spans="1:14" ht="16" hidden="1" outlineLevel="1">
      <c r="A179" s="1"/>
      <c r="B179" s="1"/>
      <c r="C179" s="2" t="str">
        <f>IF(ISNA(VLOOKUP(B179,'Licenciés 2023'!$A:$L,3,FALSE)),"",VLOOKUP(B179,'Licenciés 2023'!$A:$L,3,FALSE))</f>
        <v/>
      </c>
      <c r="D179" s="2" t="str">
        <f>IF(ISNA(VLOOKUP(B179,'Licenciés 2023'!$A:$L,4,FALSE)),"",VLOOKUP(B179,'Licenciés 2023'!$A:$L,4,FALSE))</f>
        <v/>
      </c>
      <c r="E179" s="2" t="str">
        <f>IF(ISNA(VLOOKUP(B179,'Licenciés 2023'!$A:$L,5,FALSE)),"",VLOOKUP(B179,'Licenciés 2023'!$A:$L,5,FALSE))</f>
        <v/>
      </c>
      <c r="F179" s="2" t="str">
        <f>IF(ISNA(VLOOKUP(B179,'Licenciés 2023'!$A:$L,7,FALSE)),"",VLOOKUP(B179,'Licenciés 2023'!$A:$L,7,FALSE))</f>
        <v/>
      </c>
      <c r="G179" s="2" t="str">
        <f>IF(ISNA(VLOOKUP(B179,'Licenciés 2023'!$A:$L,6,FALSE)),"",VLOOKUP(B179,'Licenciés 2023'!$A:$L,6,FALSE))</f>
        <v/>
      </c>
      <c r="H179" s="2" t="str">
        <f t="shared" si="6"/>
        <v/>
      </c>
      <c r="I179" s="12" t="str">
        <f>IF(ISNA(VLOOKUP(B179,'Licenciés 2023'!$A:$L,9,FALSE)),"",VLOOKUP(B179,'Licenciés 2023'!$A:$L,9,FALSE))</f>
        <v/>
      </c>
      <c r="J179" s="2" t="str">
        <f>IF(ISNA(VLOOKUP(B179,'Licenciés 2023'!$A:$L,8,FALSE)),"",VLOOKUP(B179,'Licenciés 2023'!$A:$L,8,FALSE))</f>
        <v/>
      </c>
      <c r="K179" s="11"/>
      <c r="L179" s="60"/>
      <c r="M179" s="63"/>
      <c r="N179" s="66"/>
    </row>
    <row r="180" spans="1:14" collapsed="1">
      <c r="A180" s="22"/>
      <c r="B180" s="25" t="s">
        <v>83</v>
      </c>
      <c r="C180" s="26"/>
      <c r="D180" s="26"/>
      <c r="E180" s="26"/>
      <c r="F180" s="26"/>
      <c r="G180" s="26"/>
      <c r="H180" s="26"/>
      <c r="I180" s="26"/>
      <c r="J180" s="27"/>
      <c r="K180" s="23" t="str">
        <f>F10&amp;" "&amp;B180</f>
        <v xml:space="preserve"> Senior</v>
      </c>
      <c r="L180" s="59"/>
      <c r="M180" s="62"/>
      <c r="N180" s="67"/>
    </row>
    <row r="181" spans="1:14" ht="16" hidden="1" outlineLevel="1">
      <c r="A181" s="1"/>
      <c r="B181" s="1"/>
      <c r="C181" s="2" t="str">
        <f>IF(ISNA(VLOOKUP(B181,'Licenciés 2023'!$A:$L,3,FALSE)),"",VLOOKUP(B181,'Licenciés 2023'!$A:$L,3,FALSE))</f>
        <v/>
      </c>
      <c r="D181" s="2" t="str">
        <f>IF(ISNA(VLOOKUP(B181,'Licenciés 2023'!$A:$L,4,FALSE)),"",VLOOKUP(B181,'Licenciés 2023'!$A:$L,4,FALSE))</f>
        <v/>
      </c>
      <c r="E181" s="2" t="str">
        <f>IF(ISNA(VLOOKUP(B181,'Licenciés 2023'!$A:$L,5,FALSE)),"",VLOOKUP(B181,'Licenciés 2023'!$A:$L,5,FALSE))</f>
        <v/>
      </c>
      <c r="F181" s="2" t="str">
        <f>IF(ISNA(VLOOKUP(B181,'Licenciés 2023'!$A:$L,7,FALSE)),"",VLOOKUP(B181,'Licenciés 2023'!$A:$L,7,FALSE))</f>
        <v/>
      </c>
      <c r="G181" s="2" t="str">
        <f>IF(ISNA(VLOOKUP(B181,'Licenciés 2023'!$A:$L,6,FALSE)),"",VLOOKUP(B181,'Licenciés 2023'!$A:$L,6,FALSE))</f>
        <v/>
      </c>
      <c r="H181" s="2" t="str">
        <f>IF(B181="","",YEAR(G181))</f>
        <v/>
      </c>
      <c r="I181" s="12" t="str">
        <f>IF(ISNA(VLOOKUP(B181,'Licenciés 2023'!$A:$L,9,FALSE)),"",VLOOKUP(B181,'Licenciés 2023'!$A:$L,9,FALSE))</f>
        <v/>
      </c>
      <c r="J181" s="2" t="str">
        <f>IF(ISNA(VLOOKUP(B181,'Licenciés 2023'!$A:$L,8,FALSE)),"",VLOOKUP(B181,'Licenciés 2023'!$A:$L,8,FALSE))</f>
        <v/>
      </c>
      <c r="K181" s="11"/>
      <c r="L181" s="69"/>
      <c r="M181" s="69"/>
      <c r="N181" s="66"/>
    </row>
    <row r="182" spans="1:14" ht="16" hidden="1" outlineLevel="1">
      <c r="A182" s="1"/>
      <c r="B182" s="1"/>
      <c r="C182" s="2" t="str">
        <f>IF(ISNA(VLOOKUP(B182,'Licenciés 2023'!$A:$L,3,FALSE)),"",VLOOKUP(B182,'Licenciés 2023'!$A:$L,3,FALSE))</f>
        <v/>
      </c>
      <c r="D182" s="2" t="str">
        <f>IF(ISNA(VLOOKUP(B182,'Licenciés 2023'!$A:$L,4,FALSE)),"",VLOOKUP(B182,'Licenciés 2023'!$A:$L,4,FALSE))</f>
        <v/>
      </c>
      <c r="E182" s="2" t="str">
        <f>IF(ISNA(VLOOKUP(B182,'Licenciés 2023'!$A:$L,5,FALSE)),"",VLOOKUP(B182,'Licenciés 2023'!$A:$L,5,FALSE))</f>
        <v/>
      </c>
      <c r="F182" s="2" t="str">
        <f>IF(ISNA(VLOOKUP(B182,'Licenciés 2023'!$A:$L,7,FALSE)),"",VLOOKUP(B182,'Licenciés 2023'!$A:$L,7,FALSE))</f>
        <v/>
      </c>
      <c r="G182" s="2" t="str">
        <f>IF(ISNA(VLOOKUP(B182,'Licenciés 2023'!$A:$L,6,FALSE)),"",VLOOKUP(B182,'Licenciés 2023'!$A:$L,6,FALSE))</f>
        <v/>
      </c>
      <c r="H182" s="2" t="str">
        <f t="shared" ref="H182:H205" si="7">IF(B182="","",YEAR(G182))</f>
        <v/>
      </c>
      <c r="I182" s="12" t="str">
        <f>IF(ISNA(VLOOKUP(B182,'Licenciés 2023'!$A:$L,9,FALSE)),"",VLOOKUP(B182,'Licenciés 2023'!$A:$L,9,FALSE))</f>
        <v/>
      </c>
      <c r="J182" s="2" t="str">
        <f>IF(ISNA(VLOOKUP(B182,'Licenciés 2023'!$A:$L,8,FALSE)),"",VLOOKUP(B182,'Licenciés 2023'!$A:$L,8,FALSE))</f>
        <v/>
      </c>
      <c r="K182" s="11"/>
      <c r="L182" s="69"/>
      <c r="M182" s="69"/>
      <c r="N182" s="66"/>
    </row>
    <row r="183" spans="1:14" ht="16" hidden="1" outlineLevel="1">
      <c r="A183" s="1"/>
      <c r="B183" s="1"/>
      <c r="C183" s="2" t="str">
        <f>IF(ISNA(VLOOKUP(B183,'Licenciés 2023'!$A:$L,3,FALSE)),"",VLOOKUP(B183,'Licenciés 2023'!$A:$L,3,FALSE))</f>
        <v/>
      </c>
      <c r="D183" s="2" t="str">
        <f>IF(ISNA(VLOOKUP(B183,'Licenciés 2023'!$A:$L,4,FALSE)),"",VLOOKUP(B183,'Licenciés 2023'!$A:$L,4,FALSE))</f>
        <v/>
      </c>
      <c r="E183" s="2" t="str">
        <f>IF(ISNA(VLOOKUP(B183,'Licenciés 2023'!$A:$L,5,FALSE)),"",VLOOKUP(B183,'Licenciés 2023'!$A:$L,5,FALSE))</f>
        <v/>
      </c>
      <c r="F183" s="2" t="str">
        <f>IF(ISNA(VLOOKUP(B183,'Licenciés 2023'!$A:$L,7,FALSE)),"",VLOOKUP(B183,'Licenciés 2023'!$A:$L,7,FALSE))</f>
        <v/>
      </c>
      <c r="G183" s="2" t="str">
        <f>IF(ISNA(VLOOKUP(B183,'Licenciés 2023'!$A:$L,6,FALSE)),"",VLOOKUP(B183,'Licenciés 2023'!$A:$L,6,FALSE))</f>
        <v/>
      </c>
      <c r="H183" s="2" t="str">
        <f t="shared" si="7"/>
        <v/>
      </c>
      <c r="I183" s="12" t="str">
        <f>IF(ISNA(VLOOKUP(B183,'Licenciés 2023'!$A:$L,9,FALSE)),"",VLOOKUP(B183,'Licenciés 2023'!$A:$L,9,FALSE))</f>
        <v/>
      </c>
      <c r="J183" s="2" t="str">
        <f>IF(ISNA(VLOOKUP(B183,'Licenciés 2023'!$A:$L,8,FALSE)),"",VLOOKUP(B183,'Licenciés 2023'!$A:$L,8,FALSE))</f>
        <v/>
      </c>
      <c r="K183" s="11"/>
      <c r="L183" s="69"/>
      <c r="M183" s="69"/>
      <c r="N183" s="66"/>
    </row>
    <row r="184" spans="1:14" ht="16" hidden="1" outlineLevel="1">
      <c r="A184" s="1"/>
      <c r="B184" s="1"/>
      <c r="C184" s="2" t="str">
        <f>IF(ISNA(VLOOKUP(B184,'Licenciés 2023'!$A:$L,3,FALSE)),"",VLOOKUP(B184,'Licenciés 2023'!$A:$L,3,FALSE))</f>
        <v/>
      </c>
      <c r="D184" s="2" t="str">
        <f>IF(ISNA(VLOOKUP(B184,'Licenciés 2023'!$A:$L,4,FALSE)),"",VLOOKUP(B184,'Licenciés 2023'!$A:$L,4,FALSE))</f>
        <v/>
      </c>
      <c r="E184" s="2" t="str">
        <f>IF(ISNA(VLOOKUP(B184,'Licenciés 2023'!$A:$L,5,FALSE)),"",VLOOKUP(B184,'Licenciés 2023'!$A:$L,5,FALSE))</f>
        <v/>
      </c>
      <c r="F184" s="2" t="str">
        <f>IF(ISNA(VLOOKUP(B184,'Licenciés 2023'!$A:$L,7,FALSE)),"",VLOOKUP(B184,'Licenciés 2023'!$A:$L,7,FALSE))</f>
        <v/>
      </c>
      <c r="G184" s="2" t="str">
        <f>IF(ISNA(VLOOKUP(B184,'Licenciés 2023'!$A:$L,6,FALSE)),"",VLOOKUP(B184,'Licenciés 2023'!$A:$L,6,FALSE))</f>
        <v/>
      </c>
      <c r="H184" s="2" t="str">
        <f t="shared" si="7"/>
        <v/>
      </c>
      <c r="I184" s="12" t="str">
        <f>IF(ISNA(VLOOKUP(B184,'Licenciés 2023'!$A:$L,9,FALSE)),"",VLOOKUP(B184,'Licenciés 2023'!$A:$L,9,FALSE))</f>
        <v/>
      </c>
      <c r="J184" s="2" t="str">
        <f>IF(ISNA(VLOOKUP(B184,'Licenciés 2023'!$A:$L,8,FALSE)),"",VLOOKUP(B184,'Licenciés 2023'!$A:$L,8,FALSE))</f>
        <v/>
      </c>
      <c r="K184" s="11"/>
      <c r="L184" s="69"/>
      <c r="M184" s="69"/>
      <c r="N184" s="66"/>
    </row>
    <row r="185" spans="1:14" ht="16" hidden="1" outlineLevel="1">
      <c r="A185" s="1"/>
      <c r="B185" s="1"/>
      <c r="C185" s="2" t="str">
        <f>IF(ISNA(VLOOKUP(B185,'Licenciés 2023'!$A:$L,3,FALSE)),"",VLOOKUP(B185,'Licenciés 2023'!$A:$L,3,FALSE))</f>
        <v/>
      </c>
      <c r="D185" s="2" t="str">
        <f>IF(ISNA(VLOOKUP(B185,'Licenciés 2023'!$A:$L,4,FALSE)),"",VLOOKUP(B185,'Licenciés 2023'!$A:$L,4,FALSE))</f>
        <v/>
      </c>
      <c r="E185" s="2" t="str">
        <f>IF(ISNA(VLOOKUP(B185,'Licenciés 2023'!$A:$L,5,FALSE)),"",VLOOKUP(B185,'Licenciés 2023'!$A:$L,5,FALSE))</f>
        <v/>
      </c>
      <c r="F185" s="2" t="str">
        <f>IF(ISNA(VLOOKUP(B185,'Licenciés 2023'!$A:$L,7,FALSE)),"",VLOOKUP(B185,'Licenciés 2023'!$A:$L,7,FALSE))</f>
        <v/>
      </c>
      <c r="G185" s="2" t="str">
        <f>IF(ISNA(VLOOKUP(B185,'Licenciés 2023'!$A:$L,6,FALSE)),"",VLOOKUP(B185,'Licenciés 2023'!$A:$L,6,FALSE))</f>
        <v/>
      </c>
      <c r="H185" s="2" t="str">
        <f t="shared" si="7"/>
        <v/>
      </c>
      <c r="I185" s="12" t="str">
        <f>IF(ISNA(VLOOKUP(B185,'Licenciés 2023'!$A:$L,9,FALSE)),"",VLOOKUP(B185,'Licenciés 2023'!$A:$L,9,FALSE))</f>
        <v/>
      </c>
      <c r="J185" s="2" t="str">
        <f>IF(ISNA(VLOOKUP(B185,'Licenciés 2023'!$A:$L,8,FALSE)),"",VLOOKUP(B185,'Licenciés 2023'!$A:$L,8,FALSE))</f>
        <v/>
      </c>
      <c r="K185" s="11"/>
      <c r="L185" s="69"/>
      <c r="M185" s="69"/>
      <c r="N185" s="66"/>
    </row>
    <row r="186" spans="1:14" ht="16" hidden="1" outlineLevel="1">
      <c r="A186" s="1"/>
      <c r="B186" s="1"/>
      <c r="C186" s="2" t="str">
        <f>IF(ISNA(VLOOKUP(B186,'Licenciés 2023'!$A:$L,3,FALSE)),"",VLOOKUP(B186,'Licenciés 2023'!$A:$L,3,FALSE))</f>
        <v/>
      </c>
      <c r="D186" s="2" t="str">
        <f>IF(ISNA(VLOOKUP(B186,'Licenciés 2023'!$A:$L,4,FALSE)),"",VLOOKUP(B186,'Licenciés 2023'!$A:$L,4,FALSE))</f>
        <v/>
      </c>
      <c r="E186" s="2" t="str">
        <f>IF(ISNA(VLOOKUP(B186,'Licenciés 2023'!$A:$L,5,FALSE)),"",VLOOKUP(B186,'Licenciés 2023'!$A:$L,5,FALSE))</f>
        <v/>
      </c>
      <c r="F186" s="2" t="str">
        <f>IF(ISNA(VLOOKUP(B186,'Licenciés 2023'!$A:$L,7,FALSE)),"",VLOOKUP(B186,'Licenciés 2023'!$A:$L,7,FALSE))</f>
        <v/>
      </c>
      <c r="G186" s="2" t="str">
        <f>IF(ISNA(VLOOKUP(B186,'Licenciés 2023'!$A:$L,6,FALSE)),"",VLOOKUP(B186,'Licenciés 2023'!$A:$L,6,FALSE))</f>
        <v/>
      </c>
      <c r="H186" s="2" t="str">
        <f t="shared" si="7"/>
        <v/>
      </c>
      <c r="I186" s="12" t="str">
        <f>IF(ISNA(VLOOKUP(B186,'Licenciés 2023'!$A:$L,9,FALSE)),"",VLOOKUP(B186,'Licenciés 2023'!$A:$L,9,FALSE))</f>
        <v/>
      </c>
      <c r="J186" s="2" t="str">
        <f>IF(ISNA(VLOOKUP(B186,'Licenciés 2023'!$A:$L,8,FALSE)),"",VLOOKUP(B186,'Licenciés 2023'!$A:$L,8,FALSE))</f>
        <v/>
      </c>
      <c r="K186" s="11"/>
      <c r="L186" s="69"/>
      <c r="M186" s="69"/>
      <c r="N186" s="66"/>
    </row>
    <row r="187" spans="1:14" ht="16" hidden="1" outlineLevel="1">
      <c r="A187" s="1"/>
      <c r="B187" s="1"/>
      <c r="C187" s="2" t="str">
        <f>IF(ISNA(VLOOKUP(B187,'Licenciés 2023'!$A:$L,3,FALSE)),"",VLOOKUP(B187,'Licenciés 2023'!$A:$L,3,FALSE))</f>
        <v/>
      </c>
      <c r="D187" s="2" t="str">
        <f>IF(ISNA(VLOOKUP(B187,'Licenciés 2023'!$A:$L,4,FALSE)),"",VLOOKUP(B187,'Licenciés 2023'!$A:$L,4,FALSE))</f>
        <v/>
      </c>
      <c r="E187" s="2" t="str">
        <f>IF(ISNA(VLOOKUP(B187,'Licenciés 2023'!$A:$L,5,FALSE)),"",VLOOKUP(B187,'Licenciés 2023'!$A:$L,5,FALSE))</f>
        <v/>
      </c>
      <c r="F187" s="2" t="str">
        <f>IF(ISNA(VLOOKUP(B187,'Licenciés 2023'!$A:$L,7,FALSE)),"",VLOOKUP(B187,'Licenciés 2023'!$A:$L,7,FALSE))</f>
        <v/>
      </c>
      <c r="G187" s="2" t="str">
        <f>IF(ISNA(VLOOKUP(B187,'Licenciés 2023'!$A:$L,6,FALSE)),"",VLOOKUP(B187,'Licenciés 2023'!$A:$L,6,FALSE))</f>
        <v/>
      </c>
      <c r="H187" s="2" t="str">
        <f t="shared" si="7"/>
        <v/>
      </c>
      <c r="I187" s="12" t="str">
        <f>IF(ISNA(VLOOKUP(B187,'Licenciés 2023'!$A:$L,9,FALSE)),"",VLOOKUP(B187,'Licenciés 2023'!$A:$L,9,FALSE))</f>
        <v/>
      </c>
      <c r="J187" s="2" t="str">
        <f>IF(ISNA(VLOOKUP(B187,'Licenciés 2023'!$A:$L,8,FALSE)),"",VLOOKUP(B187,'Licenciés 2023'!$A:$L,8,FALSE))</f>
        <v/>
      </c>
      <c r="K187" s="11"/>
      <c r="L187" s="69"/>
      <c r="M187" s="69"/>
      <c r="N187" s="66"/>
    </row>
    <row r="188" spans="1:14" ht="16" hidden="1" outlineLevel="1">
      <c r="A188" s="1"/>
      <c r="B188" s="1"/>
      <c r="C188" s="2" t="str">
        <f>IF(ISNA(VLOOKUP(B188,'Licenciés 2023'!$A:$L,3,FALSE)),"",VLOOKUP(B188,'Licenciés 2023'!$A:$L,3,FALSE))</f>
        <v/>
      </c>
      <c r="D188" s="2" t="str">
        <f>IF(ISNA(VLOOKUP(B188,'Licenciés 2023'!$A:$L,4,FALSE)),"",VLOOKUP(B188,'Licenciés 2023'!$A:$L,4,FALSE))</f>
        <v/>
      </c>
      <c r="E188" s="2" t="str">
        <f>IF(ISNA(VLOOKUP(B188,'Licenciés 2023'!$A:$L,5,FALSE)),"",VLOOKUP(B188,'Licenciés 2023'!$A:$L,5,FALSE))</f>
        <v/>
      </c>
      <c r="F188" s="2" t="str">
        <f>IF(ISNA(VLOOKUP(B188,'Licenciés 2023'!$A:$L,7,FALSE)),"",VLOOKUP(B188,'Licenciés 2023'!$A:$L,7,FALSE))</f>
        <v/>
      </c>
      <c r="G188" s="2" t="str">
        <f>IF(ISNA(VLOOKUP(B188,'Licenciés 2023'!$A:$L,6,FALSE)),"",VLOOKUP(B188,'Licenciés 2023'!$A:$L,6,FALSE))</f>
        <v/>
      </c>
      <c r="H188" s="2" t="str">
        <f t="shared" si="7"/>
        <v/>
      </c>
      <c r="I188" s="12" t="str">
        <f>IF(ISNA(VLOOKUP(B188,'Licenciés 2023'!$A:$L,9,FALSE)),"",VLOOKUP(B188,'Licenciés 2023'!$A:$L,9,FALSE))</f>
        <v/>
      </c>
      <c r="J188" s="2" t="str">
        <f>IF(ISNA(VLOOKUP(B188,'Licenciés 2023'!$A:$L,8,FALSE)),"",VLOOKUP(B188,'Licenciés 2023'!$A:$L,8,FALSE))</f>
        <v/>
      </c>
      <c r="K188" s="11"/>
      <c r="L188" s="69"/>
      <c r="M188" s="69"/>
      <c r="N188" s="66"/>
    </row>
    <row r="189" spans="1:14" ht="16" hidden="1" outlineLevel="1">
      <c r="A189" s="1"/>
      <c r="B189" s="1"/>
      <c r="C189" s="2" t="str">
        <f>IF(ISNA(VLOOKUP(B189,'Licenciés 2023'!$A:$L,3,FALSE)),"",VLOOKUP(B189,'Licenciés 2023'!$A:$L,3,FALSE))</f>
        <v/>
      </c>
      <c r="D189" s="2" t="str">
        <f>IF(ISNA(VLOOKUP(B189,'Licenciés 2023'!$A:$L,4,FALSE)),"",VLOOKUP(B189,'Licenciés 2023'!$A:$L,4,FALSE))</f>
        <v/>
      </c>
      <c r="E189" s="2" t="str">
        <f>IF(ISNA(VLOOKUP(B189,'Licenciés 2023'!$A:$L,5,FALSE)),"",VLOOKUP(B189,'Licenciés 2023'!$A:$L,5,FALSE))</f>
        <v/>
      </c>
      <c r="F189" s="2" t="str">
        <f>IF(ISNA(VLOOKUP(B189,'Licenciés 2023'!$A:$L,7,FALSE)),"",VLOOKUP(B189,'Licenciés 2023'!$A:$L,7,FALSE))</f>
        <v/>
      </c>
      <c r="G189" s="2" t="str">
        <f>IF(ISNA(VLOOKUP(B189,'Licenciés 2023'!$A:$L,6,FALSE)),"",VLOOKUP(B189,'Licenciés 2023'!$A:$L,6,FALSE))</f>
        <v/>
      </c>
      <c r="H189" s="2" t="str">
        <f t="shared" si="7"/>
        <v/>
      </c>
      <c r="I189" s="12" t="str">
        <f>IF(ISNA(VLOOKUP(B189,'Licenciés 2023'!$A:$L,9,FALSE)),"",VLOOKUP(B189,'Licenciés 2023'!$A:$L,9,FALSE))</f>
        <v/>
      </c>
      <c r="J189" s="2" t="str">
        <f>IF(ISNA(VLOOKUP(B189,'Licenciés 2023'!$A:$L,8,FALSE)),"",VLOOKUP(B189,'Licenciés 2023'!$A:$L,8,FALSE))</f>
        <v/>
      </c>
      <c r="K189" s="11"/>
      <c r="L189" s="69"/>
      <c r="M189" s="69"/>
      <c r="N189" s="66"/>
    </row>
    <row r="190" spans="1:14" ht="16" hidden="1" outlineLevel="1">
      <c r="A190" s="1"/>
      <c r="B190" s="1"/>
      <c r="C190" s="2" t="str">
        <f>IF(ISNA(VLOOKUP(B190,'Licenciés 2023'!$A:$L,3,FALSE)),"",VLOOKUP(B190,'Licenciés 2023'!$A:$L,3,FALSE))</f>
        <v/>
      </c>
      <c r="D190" s="2" t="str">
        <f>IF(ISNA(VLOOKUP(B190,'Licenciés 2023'!$A:$L,4,FALSE)),"",VLOOKUP(B190,'Licenciés 2023'!$A:$L,4,FALSE))</f>
        <v/>
      </c>
      <c r="E190" s="2" t="str">
        <f>IF(ISNA(VLOOKUP(B190,'Licenciés 2023'!$A:$L,5,FALSE)),"",VLOOKUP(B190,'Licenciés 2023'!$A:$L,5,FALSE))</f>
        <v/>
      </c>
      <c r="F190" s="2" t="str">
        <f>IF(ISNA(VLOOKUP(B190,'Licenciés 2023'!$A:$L,7,FALSE)),"",VLOOKUP(B190,'Licenciés 2023'!$A:$L,7,FALSE))</f>
        <v/>
      </c>
      <c r="G190" s="2" t="str">
        <f>IF(ISNA(VLOOKUP(B190,'Licenciés 2023'!$A:$L,6,FALSE)),"",VLOOKUP(B190,'Licenciés 2023'!$A:$L,6,FALSE))</f>
        <v/>
      </c>
      <c r="H190" s="2" t="str">
        <f t="shared" si="7"/>
        <v/>
      </c>
      <c r="I190" s="12" t="str">
        <f>IF(ISNA(VLOOKUP(B190,'Licenciés 2023'!$A:$L,9,FALSE)),"",VLOOKUP(B190,'Licenciés 2023'!$A:$L,9,FALSE))</f>
        <v/>
      </c>
      <c r="J190" s="2" t="str">
        <f>IF(ISNA(VLOOKUP(B190,'Licenciés 2023'!$A:$L,8,FALSE)),"",VLOOKUP(B190,'Licenciés 2023'!$A:$L,8,FALSE))</f>
        <v/>
      </c>
      <c r="K190" s="11"/>
      <c r="L190" s="69"/>
      <c r="M190" s="69"/>
      <c r="N190" s="66"/>
    </row>
    <row r="191" spans="1:14" ht="16" hidden="1" outlineLevel="1">
      <c r="A191" s="1"/>
      <c r="B191" s="1"/>
      <c r="C191" s="2" t="str">
        <f>IF(ISNA(VLOOKUP(B191,'Licenciés 2023'!$A:$L,3,FALSE)),"",VLOOKUP(B191,'Licenciés 2023'!$A:$L,3,FALSE))</f>
        <v/>
      </c>
      <c r="D191" s="2" t="str">
        <f>IF(ISNA(VLOOKUP(B191,'Licenciés 2023'!$A:$L,4,FALSE)),"",VLOOKUP(B191,'Licenciés 2023'!$A:$L,4,FALSE))</f>
        <v/>
      </c>
      <c r="E191" s="2" t="str">
        <f>IF(ISNA(VLOOKUP(B191,'Licenciés 2023'!$A:$L,5,FALSE)),"",VLOOKUP(B191,'Licenciés 2023'!$A:$L,5,FALSE))</f>
        <v/>
      </c>
      <c r="F191" s="2" t="str">
        <f>IF(ISNA(VLOOKUP(B191,'Licenciés 2023'!$A:$L,7,FALSE)),"",VLOOKUP(B191,'Licenciés 2023'!$A:$L,7,FALSE))</f>
        <v/>
      </c>
      <c r="G191" s="2" t="str">
        <f>IF(ISNA(VLOOKUP(B191,'Licenciés 2023'!$A:$L,6,FALSE)),"",VLOOKUP(B191,'Licenciés 2023'!$A:$L,6,FALSE))</f>
        <v/>
      </c>
      <c r="H191" s="2" t="str">
        <f t="shared" si="7"/>
        <v/>
      </c>
      <c r="I191" s="12" t="str">
        <f>IF(ISNA(VLOOKUP(B191,'Licenciés 2023'!$A:$L,9,FALSE)),"",VLOOKUP(B191,'Licenciés 2023'!$A:$L,9,FALSE))</f>
        <v/>
      </c>
      <c r="J191" s="2" t="str">
        <f>IF(ISNA(VLOOKUP(B191,'Licenciés 2023'!$A:$L,8,FALSE)),"",VLOOKUP(B191,'Licenciés 2023'!$A:$L,8,FALSE))</f>
        <v/>
      </c>
      <c r="K191" s="11"/>
      <c r="L191" s="69"/>
      <c r="M191" s="69"/>
      <c r="N191" s="66"/>
    </row>
    <row r="192" spans="1:14" ht="16" hidden="1" outlineLevel="1">
      <c r="A192" s="1"/>
      <c r="B192" s="1"/>
      <c r="C192" s="2" t="str">
        <f>IF(ISNA(VLOOKUP(B192,'Licenciés 2023'!$A:$L,3,FALSE)),"",VLOOKUP(B192,'Licenciés 2023'!$A:$L,3,FALSE))</f>
        <v/>
      </c>
      <c r="D192" s="2" t="str">
        <f>IF(ISNA(VLOOKUP(B192,'Licenciés 2023'!$A:$L,4,FALSE)),"",VLOOKUP(B192,'Licenciés 2023'!$A:$L,4,FALSE))</f>
        <v/>
      </c>
      <c r="E192" s="2" t="str">
        <f>IF(ISNA(VLOOKUP(B192,'Licenciés 2023'!$A:$L,5,FALSE)),"",VLOOKUP(B192,'Licenciés 2023'!$A:$L,5,FALSE))</f>
        <v/>
      </c>
      <c r="F192" s="2" t="str">
        <f>IF(ISNA(VLOOKUP(B192,'Licenciés 2023'!$A:$L,7,FALSE)),"",VLOOKUP(B192,'Licenciés 2023'!$A:$L,7,FALSE))</f>
        <v/>
      </c>
      <c r="G192" s="2" t="str">
        <f>IF(ISNA(VLOOKUP(B192,'Licenciés 2023'!$A:$L,6,FALSE)),"",VLOOKUP(B192,'Licenciés 2023'!$A:$L,6,FALSE))</f>
        <v/>
      </c>
      <c r="H192" s="2" t="str">
        <f t="shared" si="7"/>
        <v/>
      </c>
      <c r="I192" s="12" t="str">
        <f>IF(ISNA(VLOOKUP(B192,'Licenciés 2023'!$A:$L,9,FALSE)),"",VLOOKUP(B192,'Licenciés 2023'!$A:$L,9,FALSE))</f>
        <v/>
      </c>
      <c r="J192" s="2" t="str">
        <f>IF(ISNA(VLOOKUP(B192,'Licenciés 2023'!$A:$L,8,FALSE)),"",VLOOKUP(B192,'Licenciés 2023'!$A:$L,8,FALSE))</f>
        <v/>
      </c>
      <c r="K192" s="11"/>
      <c r="L192" s="69"/>
      <c r="M192" s="69"/>
      <c r="N192" s="66"/>
    </row>
    <row r="193" spans="1:14" ht="16" hidden="1" outlineLevel="1">
      <c r="A193" s="1"/>
      <c r="B193" s="1"/>
      <c r="C193" s="2" t="str">
        <f>IF(ISNA(VLOOKUP(B193,'Licenciés 2023'!$A:$L,3,FALSE)),"",VLOOKUP(B193,'Licenciés 2023'!$A:$L,3,FALSE))</f>
        <v/>
      </c>
      <c r="D193" s="2" t="str">
        <f>IF(ISNA(VLOOKUP(B193,'Licenciés 2023'!$A:$L,4,FALSE)),"",VLOOKUP(B193,'Licenciés 2023'!$A:$L,4,FALSE))</f>
        <v/>
      </c>
      <c r="E193" s="2" t="str">
        <f>IF(ISNA(VLOOKUP(B193,'Licenciés 2023'!$A:$L,5,FALSE)),"",VLOOKUP(B193,'Licenciés 2023'!$A:$L,5,FALSE))</f>
        <v/>
      </c>
      <c r="F193" s="2" t="str">
        <f>IF(ISNA(VLOOKUP(B193,'Licenciés 2023'!$A:$L,7,FALSE)),"",VLOOKUP(B193,'Licenciés 2023'!$A:$L,7,FALSE))</f>
        <v/>
      </c>
      <c r="G193" s="2" t="str">
        <f>IF(ISNA(VLOOKUP(B193,'Licenciés 2023'!$A:$L,6,FALSE)),"",VLOOKUP(B193,'Licenciés 2023'!$A:$L,6,FALSE))</f>
        <v/>
      </c>
      <c r="H193" s="2" t="str">
        <f t="shared" si="7"/>
        <v/>
      </c>
      <c r="I193" s="12" t="str">
        <f>IF(ISNA(VLOOKUP(B193,'Licenciés 2023'!$A:$L,9,FALSE)),"",VLOOKUP(B193,'Licenciés 2023'!$A:$L,9,FALSE))</f>
        <v/>
      </c>
      <c r="J193" s="2" t="str">
        <f>IF(ISNA(VLOOKUP(B193,'Licenciés 2023'!$A:$L,8,FALSE)),"",VLOOKUP(B193,'Licenciés 2023'!$A:$L,8,FALSE))</f>
        <v/>
      </c>
      <c r="K193" s="11"/>
      <c r="L193" s="69"/>
      <c r="M193" s="69"/>
      <c r="N193" s="66"/>
    </row>
    <row r="194" spans="1:14" ht="16" hidden="1" outlineLevel="1">
      <c r="A194" s="1"/>
      <c r="B194" s="1"/>
      <c r="C194" s="2" t="str">
        <f>IF(ISNA(VLOOKUP(B194,'Licenciés 2023'!$A:$L,3,FALSE)),"",VLOOKUP(B194,'Licenciés 2023'!$A:$L,3,FALSE))</f>
        <v/>
      </c>
      <c r="D194" s="2" t="str">
        <f>IF(ISNA(VLOOKUP(B194,'Licenciés 2023'!$A:$L,4,FALSE)),"",VLOOKUP(B194,'Licenciés 2023'!$A:$L,4,FALSE))</f>
        <v/>
      </c>
      <c r="E194" s="2" t="str">
        <f>IF(ISNA(VLOOKUP(B194,'Licenciés 2023'!$A:$L,5,FALSE)),"",VLOOKUP(B194,'Licenciés 2023'!$A:$L,5,FALSE))</f>
        <v/>
      </c>
      <c r="F194" s="2" t="str">
        <f>IF(ISNA(VLOOKUP(B194,'Licenciés 2023'!$A:$L,7,FALSE)),"",VLOOKUP(B194,'Licenciés 2023'!$A:$L,7,FALSE))</f>
        <v/>
      </c>
      <c r="G194" s="2" t="str">
        <f>IF(ISNA(VLOOKUP(B194,'Licenciés 2023'!$A:$L,6,FALSE)),"",VLOOKUP(B194,'Licenciés 2023'!$A:$L,6,FALSE))</f>
        <v/>
      </c>
      <c r="H194" s="2" t="str">
        <f t="shared" si="7"/>
        <v/>
      </c>
      <c r="I194" s="12" t="str">
        <f>IF(ISNA(VLOOKUP(B194,'Licenciés 2023'!$A:$L,9,FALSE)),"",VLOOKUP(B194,'Licenciés 2023'!$A:$L,9,FALSE))</f>
        <v/>
      </c>
      <c r="J194" s="2" t="str">
        <f>IF(ISNA(VLOOKUP(B194,'Licenciés 2023'!$A:$L,8,FALSE)),"",VLOOKUP(B194,'Licenciés 2023'!$A:$L,8,FALSE))</f>
        <v/>
      </c>
      <c r="K194" s="11"/>
      <c r="L194" s="69"/>
      <c r="M194" s="69"/>
      <c r="N194" s="66"/>
    </row>
    <row r="195" spans="1:14" ht="16" hidden="1" outlineLevel="1">
      <c r="A195" s="1"/>
      <c r="B195" s="1"/>
      <c r="C195" s="2" t="str">
        <f>IF(ISNA(VLOOKUP(B195,'Licenciés 2023'!$A:$L,3,FALSE)),"",VLOOKUP(B195,'Licenciés 2023'!$A:$L,3,FALSE))</f>
        <v/>
      </c>
      <c r="D195" s="2" t="str">
        <f>IF(ISNA(VLOOKUP(B195,'Licenciés 2023'!$A:$L,4,FALSE)),"",VLOOKUP(B195,'Licenciés 2023'!$A:$L,4,FALSE))</f>
        <v/>
      </c>
      <c r="E195" s="2" t="str">
        <f>IF(ISNA(VLOOKUP(B195,'Licenciés 2023'!$A:$L,5,FALSE)),"",VLOOKUP(B195,'Licenciés 2023'!$A:$L,5,FALSE))</f>
        <v/>
      </c>
      <c r="F195" s="2" t="str">
        <f>IF(ISNA(VLOOKUP(B195,'Licenciés 2023'!$A:$L,7,FALSE)),"",VLOOKUP(B195,'Licenciés 2023'!$A:$L,7,FALSE))</f>
        <v/>
      </c>
      <c r="G195" s="2" t="str">
        <f>IF(ISNA(VLOOKUP(B195,'Licenciés 2023'!$A:$L,6,FALSE)),"",VLOOKUP(B195,'Licenciés 2023'!$A:$L,6,FALSE))</f>
        <v/>
      </c>
      <c r="H195" s="2" t="str">
        <f t="shared" si="7"/>
        <v/>
      </c>
      <c r="I195" s="12" t="str">
        <f>IF(ISNA(VLOOKUP(B195,'Licenciés 2023'!$A:$L,9,FALSE)),"",VLOOKUP(B195,'Licenciés 2023'!$A:$L,9,FALSE))</f>
        <v/>
      </c>
      <c r="J195" s="2" t="str">
        <f>IF(ISNA(VLOOKUP(B195,'Licenciés 2023'!$A:$L,8,FALSE)),"",VLOOKUP(B195,'Licenciés 2023'!$A:$L,8,FALSE))</f>
        <v/>
      </c>
      <c r="K195" s="11"/>
      <c r="L195" s="69"/>
      <c r="M195" s="69"/>
      <c r="N195" s="66"/>
    </row>
    <row r="196" spans="1:14" ht="16" hidden="1" outlineLevel="1">
      <c r="A196" s="1"/>
      <c r="B196" s="1"/>
      <c r="C196" s="2" t="str">
        <f>IF(ISNA(VLOOKUP(B196,'Licenciés 2023'!$A:$L,3,FALSE)),"",VLOOKUP(B196,'Licenciés 2023'!$A:$L,3,FALSE))</f>
        <v/>
      </c>
      <c r="D196" s="2" t="str">
        <f>IF(ISNA(VLOOKUP(B196,'Licenciés 2023'!$A:$L,4,FALSE)),"",VLOOKUP(B196,'Licenciés 2023'!$A:$L,4,FALSE))</f>
        <v/>
      </c>
      <c r="E196" s="2" t="str">
        <f>IF(ISNA(VLOOKUP(B196,'Licenciés 2023'!$A:$L,5,FALSE)),"",VLOOKUP(B196,'Licenciés 2023'!$A:$L,5,FALSE))</f>
        <v/>
      </c>
      <c r="F196" s="2" t="str">
        <f>IF(ISNA(VLOOKUP(B196,'Licenciés 2023'!$A:$L,7,FALSE)),"",VLOOKUP(B196,'Licenciés 2023'!$A:$L,7,FALSE))</f>
        <v/>
      </c>
      <c r="G196" s="2" t="str">
        <f>IF(ISNA(VLOOKUP(B196,'Licenciés 2023'!$A:$L,6,FALSE)),"",VLOOKUP(B196,'Licenciés 2023'!$A:$L,6,FALSE))</f>
        <v/>
      </c>
      <c r="H196" s="2" t="str">
        <f t="shared" si="7"/>
        <v/>
      </c>
      <c r="I196" s="12" t="str">
        <f>IF(ISNA(VLOOKUP(B196,'Licenciés 2023'!$A:$L,9,FALSE)),"",VLOOKUP(B196,'Licenciés 2023'!$A:$L,9,FALSE))</f>
        <v/>
      </c>
      <c r="J196" s="2" t="str">
        <f>IF(ISNA(VLOOKUP(B196,'Licenciés 2023'!$A:$L,8,FALSE)),"",VLOOKUP(B196,'Licenciés 2023'!$A:$L,8,FALSE))</f>
        <v/>
      </c>
      <c r="K196" s="11"/>
      <c r="L196" s="69"/>
      <c r="M196" s="69"/>
      <c r="N196" s="66"/>
    </row>
    <row r="197" spans="1:14" ht="16" hidden="1" outlineLevel="1">
      <c r="A197" s="1"/>
      <c r="B197" s="1"/>
      <c r="C197" s="2" t="str">
        <f>IF(ISNA(VLOOKUP(B197,'Licenciés 2023'!$A:$L,3,FALSE)),"",VLOOKUP(B197,'Licenciés 2023'!$A:$L,3,FALSE))</f>
        <v/>
      </c>
      <c r="D197" s="2" t="str">
        <f>IF(ISNA(VLOOKUP(B197,'Licenciés 2023'!$A:$L,4,FALSE)),"",VLOOKUP(B197,'Licenciés 2023'!$A:$L,4,FALSE))</f>
        <v/>
      </c>
      <c r="E197" s="2" t="str">
        <f>IF(ISNA(VLOOKUP(B197,'Licenciés 2023'!$A:$L,5,FALSE)),"",VLOOKUP(B197,'Licenciés 2023'!$A:$L,5,FALSE))</f>
        <v/>
      </c>
      <c r="F197" s="2" t="str">
        <f>IF(ISNA(VLOOKUP(B197,'Licenciés 2023'!$A:$L,7,FALSE)),"",VLOOKUP(B197,'Licenciés 2023'!$A:$L,7,FALSE))</f>
        <v/>
      </c>
      <c r="G197" s="2" t="str">
        <f>IF(ISNA(VLOOKUP(B197,'Licenciés 2023'!$A:$L,6,FALSE)),"",VLOOKUP(B197,'Licenciés 2023'!$A:$L,6,FALSE))</f>
        <v/>
      </c>
      <c r="H197" s="2" t="str">
        <f t="shared" si="7"/>
        <v/>
      </c>
      <c r="I197" s="12" t="str">
        <f>IF(ISNA(VLOOKUP(B197,'Licenciés 2023'!$A:$L,9,FALSE)),"",VLOOKUP(B197,'Licenciés 2023'!$A:$L,9,FALSE))</f>
        <v/>
      </c>
      <c r="J197" s="2" t="str">
        <f>IF(ISNA(VLOOKUP(B197,'Licenciés 2023'!$A:$L,8,FALSE)),"",VLOOKUP(B197,'Licenciés 2023'!$A:$L,8,FALSE))</f>
        <v/>
      </c>
      <c r="K197" s="11"/>
      <c r="L197" s="69"/>
      <c r="M197" s="69"/>
      <c r="N197" s="66"/>
    </row>
    <row r="198" spans="1:14" ht="16" hidden="1" outlineLevel="1">
      <c r="A198" s="1"/>
      <c r="B198" s="1"/>
      <c r="C198" s="2" t="str">
        <f>IF(ISNA(VLOOKUP(B198,'Licenciés 2023'!$A:$L,3,FALSE)),"",VLOOKUP(B198,'Licenciés 2023'!$A:$L,3,FALSE))</f>
        <v/>
      </c>
      <c r="D198" s="2" t="str">
        <f>IF(ISNA(VLOOKUP(B198,'Licenciés 2023'!$A:$L,4,FALSE)),"",VLOOKUP(B198,'Licenciés 2023'!$A:$L,4,FALSE))</f>
        <v/>
      </c>
      <c r="E198" s="2" t="str">
        <f>IF(ISNA(VLOOKUP(B198,'Licenciés 2023'!$A:$L,5,FALSE)),"",VLOOKUP(B198,'Licenciés 2023'!$A:$L,5,FALSE))</f>
        <v/>
      </c>
      <c r="F198" s="2" t="str">
        <f>IF(ISNA(VLOOKUP(B198,'Licenciés 2023'!$A:$L,7,FALSE)),"",VLOOKUP(B198,'Licenciés 2023'!$A:$L,7,FALSE))</f>
        <v/>
      </c>
      <c r="G198" s="2" t="str">
        <f>IF(ISNA(VLOOKUP(B198,'Licenciés 2023'!$A:$L,6,FALSE)),"",VLOOKUP(B198,'Licenciés 2023'!$A:$L,6,FALSE))</f>
        <v/>
      </c>
      <c r="H198" s="2" t="str">
        <f t="shared" si="7"/>
        <v/>
      </c>
      <c r="I198" s="12" t="str">
        <f>IF(ISNA(VLOOKUP(B198,'Licenciés 2023'!$A:$L,9,FALSE)),"",VLOOKUP(B198,'Licenciés 2023'!$A:$L,9,FALSE))</f>
        <v/>
      </c>
      <c r="J198" s="2" t="str">
        <f>IF(ISNA(VLOOKUP(B198,'Licenciés 2023'!$A:$L,8,FALSE)),"",VLOOKUP(B198,'Licenciés 2023'!$A:$L,8,FALSE))</f>
        <v/>
      </c>
      <c r="K198" s="11"/>
      <c r="L198" s="69"/>
      <c r="M198" s="69"/>
      <c r="N198" s="66"/>
    </row>
    <row r="199" spans="1:14" ht="16" hidden="1" outlineLevel="1">
      <c r="A199" s="1"/>
      <c r="B199" s="1"/>
      <c r="C199" s="2" t="str">
        <f>IF(ISNA(VLOOKUP(B199,'Licenciés 2023'!$A:$L,3,FALSE)),"",VLOOKUP(B199,'Licenciés 2023'!$A:$L,3,FALSE))</f>
        <v/>
      </c>
      <c r="D199" s="2" t="str">
        <f>IF(ISNA(VLOOKUP(B199,'Licenciés 2023'!$A:$L,4,FALSE)),"",VLOOKUP(B199,'Licenciés 2023'!$A:$L,4,FALSE))</f>
        <v/>
      </c>
      <c r="E199" s="2" t="str">
        <f>IF(ISNA(VLOOKUP(B199,'Licenciés 2023'!$A:$L,5,FALSE)),"",VLOOKUP(B199,'Licenciés 2023'!$A:$L,5,FALSE))</f>
        <v/>
      </c>
      <c r="F199" s="2" t="str">
        <f>IF(ISNA(VLOOKUP(B199,'Licenciés 2023'!$A:$L,7,FALSE)),"",VLOOKUP(B199,'Licenciés 2023'!$A:$L,7,FALSE))</f>
        <v/>
      </c>
      <c r="G199" s="2" t="str">
        <f>IF(ISNA(VLOOKUP(B199,'Licenciés 2023'!$A:$L,6,FALSE)),"",VLOOKUP(B199,'Licenciés 2023'!$A:$L,6,FALSE))</f>
        <v/>
      </c>
      <c r="H199" s="2" t="str">
        <f t="shared" si="7"/>
        <v/>
      </c>
      <c r="I199" s="12" t="str">
        <f>IF(ISNA(VLOOKUP(B199,'Licenciés 2023'!$A:$L,9,FALSE)),"",VLOOKUP(B199,'Licenciés 2023'!$A:$L,9,FALSE))</f>
        <v/>
      </c>
      <c r="J199" s="2" t="str">
        <f>IF(ISNA(VLOOKUP(B199,'Licenciés 2023'!$A:$L,8,FALSE)),"",VLOOKUP(B199,'Licenciés 2023'!$A:$L,8,FALSE))</f>
        <v/>
      </c>
      <c r="K199" s="11"/>
      <c r="L199" s="69"/>
      <c r="M199" s="69"/>
      <c r="N199" s="66"/>
    </row>
    <row r="200" spans="1:14" ht="16" hidden="1" outlineLevel="1">
      <c r="A200" s="1"/>
      <c r="B200" s="1"/>
      <c r="C200" s="2" t="str">
        <f>IF(ISNA(VLOOKUP(B200,'Licenciés 2023'!$A:$L,3,FALSE)),"",VLOOKUP(B200,'Licenciés 2023'!$A:$L,3,FALSE))</f>
        <v/>
      </c>
      <c r="D200" s="2" t="str">
        <f>IF(ISNA(VLOOKUP(B200,'Licenciés 2023'!$A:$L,4,FALSE)),"",VLOOKUP(B200,'Licenciés 2023'!$A:$L,4,FALSE))</f>
        <v/>
      </c>
      <c r="E200" s="2" t="str">
        <f>IF(ISNA(VLOOKUP(B200,'Licenciés 2023'!$A:$L,5,FALSE)),"",VLOOKUP(B200,'Licenciés 2023'!$A:$L,5,FALSE))</f>
        <v/>
      </c>
      <c r="F200" s="2" t="str">
        <f>IF(ISNA(VLOOKUP(B200,'Licenciés 2023'!$A:$L,7,FALSE)),"",VLOOKUP(B200,'Licenciés 2023'!$A:$L,7,FALSE))</f>
        <v/>
      </c>
      <c r="G200" s="2" t="str">
        <f>IF(ISNA(VLOOKUP(B200,'Licenciés 2023'!$A:$L,6,FALSE)),"",VLOOKUP(B200,'Licenciés 2023'!$A:$L,6,FALSE))</f>
        <v/>
      </c>
      <c r="H200" s="2" t="str">
        <f t="shared" si="7"/>
        <v/>
      </c>
      <c r="I200" s="12" t="str">
        <f>IF(ISNA(VLOOKUP(B200,'Licenciés 2023'!$A:$L,9,FALSE)),"",VLOOKUP(B200,'Licenciés 2023'!$A:$L,9,FALSE))</f>
        <v/>
      </c>
      <c r="J200" s="2" t="str">
        <f>IF(ISNA(VLOOKUP(B200,'Licenciés 2023'!$A:$L,8,FALSE)),"",VLOOKUP(B200,'Licenciés 2023'!$A:$L,8,FALSE))</f>
        <v/>
      </c>
      <c r="K200" s="11"/>
      <c r="L200" s="69"/>
      <c r="M200" s="69"/>
      <c r="N200" s="66"/>
    </row>
    <row r="201" spans="1:14" ht="16" hidden="1" outlineLevel="1">
      <c r="A201" s="1"/>
      <c r="B201" s="1"/>
      <c r="C201" s="2" t="str">
        <f>IF(ISNA(VLOOKUP(B201,'Licenciés 2023'!$A:$L,3,FALSE)),"",VLOOKUP(B201,'Licenciés 2023'!$A:$L,3,FALSE))</f>
        <v/>
      </c>
      <c r="D201" s="2" t="str">
        <f>IF(ISNA(VLOOKUP(B201,'Licenciés 2023'!$A:$L,4,FALSE)),"",VLOOKUP(B201,'Licenciés 2023'!$A:$L,4,FALSE))</f>
        <v/>
      </c>
      <c r="E201" s="2" t="str">
        <f>IF(ISNA(VLOOKUP(B201,'Licenciés 2023'!$A:$L,5,FALSE)),"",VLOOKUP(B201,'Licenciés 2023'!$A:$L,5,FALSE))</f>
        <v/>
      </c>
      <c r="F201" s="2" t="str">
        <f>IF(ISNA(VLOOKUP(B201,'Licenciés 2023'!$A:$L,7,FALSE)),"",VLOOKUP(B201,'Licenciés 2023'!$A:$L,7,FALSE))</f>
        <v/>
      </c>
      <c r="G201" s="2" t="str">
        <f>IF(ISNA(VLOOKUP(B201,'Licenciés 2023'!$A:$L,6,FALSE)),"",VLOOKUP(B201,'Licenciés 2023'!$A:$L,6,FALSE))</f>
        <v/>
      </c>
      <c r="H201" s="2" t="str">
        <f t="shared" si="7"/>
        <v/>
      </c>
      <c r="I201" s="12" t="str">
        <f>IF(ISNA(VLOOKUP(B201,'Licenciés 2023'!$A:$L,9,FALSE)),"",VLOOKUP(B201,'Licenciés 2023'!$A:$L,9,FALSE))</f>
        <v/>
      </c>
      <c r="J201" s="2" t="str">
        <f>IF(ISNA(VLOOKUP(B201,'Licenciés 2023'!$A:$L,8,FALSE)),"",VLOOKUP(B201,'Licenciés 2023'!$A:$L,8,FALSE))</f>
        <v/>
      </c>
      <c r="K201" s="11"/>
      <c r="L201" s="69"/>
      <c r="M201" s="69"/>
      <c r="N201" s="66"/>
    </row>
    <row r="202" spans="1:14" ht="16" hidden="1" outlineLevel="1">
      <c r="A202" s="1"/>
      <c r="B202" s="1"/>
      <c r="C202" s="2" t="str">
        <f>IF(ISNA(VLOOKUP(B202,'Licenciés 2023'!$A:$L,3,FALSE)),"",VLOOKUP(B202,'Licenciés 2023'!$A:$L,3,FALSE))</f>
        <v/>
      </c>
      <c r="D202" s="2" t="str">
        <f>IF(ISNA(VLOOKUP(B202,'Licenciés 2023'!$A:$L,4,FALSE)),"",VLOOKUP(B202,'Licenciés 2023'!$A:$L,4,FALSE))</f>
        <v/>
      </c>
      <c r="E202" s="2" t="str">
        <f>IF(ISNA(VLOOKUP(B202,'Licenciés 2023'!$A:$L,5,FALSE)),"",VLOOKUP(B202,'Licenciés 2023'!$A:$L,5,FALSE))</f>
        <v/>
      </c>
      <c r="F202" s="2" t="str">
        <f>IF(ISNA(VLOOKUP(B202,'Licenciés 2023'!$A:$L,7,FALSE)),"",VLOOKUP(B202,'Licenciés 2023'!$A:$L,7,FALSE))</f>
        <v/>
      </c>
      <c r="G202" s="2" t="str">
        <f>IF(ISNA(VLOOKUP(B202,'Licenciés 2023'!$A:$L,6,FALSE)),"",VLOOKUP(B202,'Licenciés 2023'!$A:$L,6,FALSE))</f>
        <v/>
      </c>
      <c r="H202" s="2" t="str">
        <f t="shared" si="7"/>
        <v/>
      </c>
      <c r="I202" s="12" t="str">
        <f>IF(ISNA(VLOOKUP(B202,'Licenciés 2023'!$A:$L,9,FALSE)),"",VLOOKUP(B202,'Licenciés 2023'!$A:$L,9,FALSE))</f>
        <v/>
      </c>
      <c r="J202" s="2" t="str">
        <f>IF(ISNA(VLOOKUP(B202,'Licenciés 2023'!$A:$L,8,FALSE)),"",VLOOKUP(B202,'Licenciés 2023'!$A:$L,8,FALSE))</f>
        <v/>
      </c>
      <c r="K202" s="11"/>
      <c r="L202" s="69"/>
      <c r="M202" s="69"/>
      <c r="N202" s="66"/>
    </row>
    <row r="203" spans="1:14" ht="16" hidden="1" outlineLevel="1">
      <c r="A203" s="1"/>
      <c r="B203" s="1"/>
      <c r="C203" s="2" t="str">
        <f>IF(ISNA(VLOOKUP(B203,'Licenciés 2023'!$A:$L,3,FALSE)),"",VLOOKUP(B203,'Licenciés 2023'!$A:$L,3,FALSE))</f>
        <v/>
      </c>
      <c r="D203" s="2" t="str">
        <f>IF(ISNA(VLOOKUP(B203,'Licenciés 2023'!$A:$L,4,FALSE)),"",VLOOKUP(B203,'Licenciés 2023'!$A:$L,4,FALSE))</f>
        <v/>
      </c>
      <c r="E203" s="2" t="str">
        <f>IF(ISNA(VLOOKUP(B203,'Licenciés 2023'!$A:$L,5,FALSE)),"",VLOOKUP(B203,'Licenciés 2023'!$A:$L,5,FALSE))</f>
        <v/>
      </c>
      <c r="F203" s="2" t="str">
        <f>IF(ISNA(VLOOKUP(B203,'Licenciés 2023'!$A:$L,7,FALSE)),"",VLOOKUP(B203,'Licenciés 2023'!$A:$L,7,FALSE))</f>
        <v/>
      </c>
      <c r="G203" s="2" t="str">
        <f>IF(ISNA(VLOOKUP(B203,'Licenciés 2023'!$A:$L,6,FALSE)),"",VLOOKUP(B203,'Licenciés 2023'!$A:$L,6,FALSE))</f>
        <v/>
      </c>
      <c r="H203" s="2" t="str">
        <f t="shared" si="7"/>
        <v/>
      </c>
      <c r="I203" s="12" t="str">
        <f>IF(ISNA(VLOOKUP(B203,'Licenciés 2023'!$A:$L,9,FALSE)),"",VLOOKUP(B203,'Licenciés 2023'!$A:$L,9,FALSE))</f>
        <v/>
      </c>
      <c r="J203" s="2" t="str">
        <f>IF(ISNA(VLOOKUP(B203,'Licenciés 2023'!$A:$L,8,FALSE)),"",VLOOKUP(B203,'Licenciés 2023'!$A:$L,8,FALSE))</f>
        <v/>
      </c>
      <c r="K203" s="11"/>
      <c r="L203" s="69"/>
      <c r="M203" s="69"/>
      <c r="N203" s="66"/>
    </row>
    <row r="204" spans="1:14" ht="16" hidden="1" outlineLevel="1">
      <c r="A204" s="1"/>
      <c r="B204" s="1"/>
      <c r="C204" s="2" t="str">
        <f>IF(ISNA(VLOOKUP(B204,'Licenciés 2023'!$A:$L,3,FALSE)),"",VLOOKUP(B204,'Licenciés 2023'!$A:$L,3,FALSE))</f>
        <v/>
      </c>
      <c r="D204" s="2" t="str">
        <f>IF(ISNA(VLOOKUP(B204,'Licenciés 2023'!$A:$L,4,FALSE)),"",VLOOKUP(B204,'Licenciés 2023'!$A:$L,4,FALSE))</f>
        <v/>
      </c>
      <c r="E204" s="2" t="str">
        <f>IF(ISNA(VLOOKUP(B204,'Licenciés 2023'!$A:$L,5,FALSE)),"",VLOOKUP(B204,'Licenciés 2023'!$A:$L,5,FALSE))</f>
        <v/>
      </c>
      <c r="F204" s="2" t="str">
        <f>IF(ISNA(VLOOKUP(B204,'Licenciés 2023'!$A:$L,7,FALSE)),"",VLOOKUP(B204,'Licenciés 2023'!$A:$L,7,FALSE))</f>
        <v/>
      </c>
      <c r="G204" s="2" t="str">
        <f>IF(ISNA(VLOOKUP(B204,'Licenciés 2023'!$A:$L,6,FALSE)),"",VLOOKUP(B204,'Licenciés 2023'!$A:$L,6,FALSE))</f>
        <v/>
      </c>
      <c r="H204" s="2" t="str">
        <f t="shared" si="7"/>
        <v/>
      </c>
      <c r="I204" s="12" t="str">
        <f>IF(ISNA(VLOOKUP(B204,'Licenciés 2023'!$A:$L,9,FALSE)),"",VLOOKUP(B204,'Licenciés 2023'!$A:$L,9,FALSE))</f>
        <v/>
      </c>
      <c r="J204" s="2" t="str">
        <f>IF(ISNA(VLOOKUP(B204,'Licenciés 2023'!$A:$L,8,FALSE)),"",VLOOKUP(B204,'Licenciés 2023'!$A:$L,8,FALSE))</f>
        <v/>
      </c>
      <c r="K204" s="11"/>
      <c r="L204" s="69"/>
      <c r="M204" s="69"/>
      <c r="N204" s="66"/>
    </row>
    <row r="205" spans="1:14" ht="16" hidden="1" outlineLevel="1">
      <c r="A205" s="1"/>
      <c r="B205" s="1"/>
      <c r="C205" s="2" t="str">
        <f>IF(ISNA(VLOOKUP(B205,'Licenciés 2023'!$A:$L,3,FALSE)),"",VLOOKUP(B205,'Licenciés 2023'!$A:$L,3,FALSE))</f>
        <v/>
      </c>
      <c r="D205" s="2" t="str">
        <f>IF(ISNA(VLOOKUP(B205,'Licenciés 2023'!$A:$L,4,FALSE)),"",VLOOKUP(B205,'Licenciés 2023'!$A:$L,4,FALSE))</f>
        <v/>
      </c>
      <c r="E205" s="2" t="str">
        <f>IF(ISNA(VLOOKUP(B205,'Licenciés 2023'!$A:$L,5,FALSE)),"",VLOOKUP(B205,'Licenciés 2023'!$A:$L,5,FALSE))</f>
        <v/>
      </c>
      <c r="F205" s="2" t="str">
        <f>IF(ISNA(VLOOKUP(B205,'Licenciés 2023'!$A:$L,7,FALSE)),"",VLOOKUP(B205,'Licenciés 2023'!$A:$L,7,FALSE))</f>
        <v/>
      </c>
      <c r="G205" s="2" t="str">
        <f>IF(ISNA(VLOOKUP(B205,'Licenciés 2023'!$A:$L,6,FALSE)),"",VLOOKUP(B205,'Licenciés 2023'!$A:$L,6,FALSE))</f>
        <v/>
      </c>
      <c r="H205" s="2" t="str">
        <f t="shared" si="7"/>
        <v/>
      </c>
      <c r="I205" s="12" t="str">
        <f>IF(ISNA(VLOOKUP(B205,'Licenciés 2023'!$A:$L,9,FALSE)),"",VLOOKUP(B205,'Licenciés 2023'!$A:$L,9,FALSE))</f>
        <v/>
      </c>
      <c r="J205" s="2" t="str">
        <f>IF(ISNA(VLOOKUP(B205,'Licenciés 2023'!$A:$L,8,FALSE)),"",VLOOKUP(B205,'Licenciés 2023'!$A:$L,8,FALSE))</f>
        <v/>
      </c>
      <c r="K205" s="11"/>
      <c r="L205" s="69"/>
      <c r="M205" s="69"/>
      <c r="N205" s="66"/>
    </row>
    <row r="206" spans="1:14" collapsed="1">
      <c r="A206" s="22"/>
      <c r="B206" s="25" t="s">
        <v>96</v>
      </c>
      <c r="C206" s="26"/>
      <c r="D206" s="26"/>
      <c r="E206" s="26"/>
      <c r="F206" s="26"/>
      <c r="G206" s="26"/>
      <c r="H206" s="26"/>
      <c r="I206" s="26"/>
      <c r="J206" s="27"/>
      <c r="K206" s="23" t="str">
        <f>F10&amp;" "&amp;B206</f>
        <v xml:space="preserve"> Vétéran</v>
      </c>
      <c r="L206" s="59"/>
      <c r="M206" s="62"/>
      <c r="N206" s="67"/>
    </row>
    <row r="207" spans="1:14" ht="16" hidden="1" outlineLevel="1">
      <c r="A207" s="1"/>
      <c r="B207" s="1"/>
      <c r="C207" s="2" t="str">
        <f>IF(ISNA(VLOOKUP(B207,'Licenciés 2023'!$A:$L,3,FALSE)),"",VLOOKUP(B207,'Licenciés 2023'!$A:$L,3,FALSE))</f>
        <v/>
      </c>
      <c r="D207" s="2" t="str">
        <f>IF(ISNA(VLOOKUP(B207,'Licenciés 2023'!$A:$L,4,FALSE)),"",VLOOKUP(B207,'Licenciés 2023'!$A:$L,4,FALSE))</f>
        <v/>
      </c>
      <c r="E207" s="2" t="str">
        <f>IF(ISNA(VLOOKUP(B207,'Licenciés 2023'!$A:$L,5,FALSE)),"",VLOOKUP(B207,'Licenciés 2023'!$A:$L,5,FALSE))</f>
        <v/>
      </c>
      <c r="F207" s="2" t="str">
        <f>IF(ISNA(VLOOKUP(B207,'Licenciés 2023'!$A:$L,7,FALSE)),"",VLOOKUP(B207,'Licenciés 2023'!$A:$L,7,FALSE))</f>
        <v/>
      </c>
      <c r="G207" s="2" t="str">
        <f>IF(ISNA(VLOOKUP(B207,'Licenciés 2023'!$A:$L,6,FALSE)),"",VLOOKUP(B207,'Licenciés 2023'!$A:$L,6,FALSE))</f>
        <v/>
      </c>
      <c r="H207" s="2" t="str">
        <f>IF(B207="","",YEAR(G207))</f>
        <v/>
      </c>
      <c r="I207" s="12" t="str">
        <f>IF(ISNA(VLOOKUP(B207,'Licenciés 2023'!$A:$L,9,FALSE)),"",VLOOKUP(B207,'Licenciés 2023'!$A:$L,9,FALSE))</f>
        <v/>
      </c>
      <c r="J207" s="2" t="str">
        <f>IF(ISNA(VLOOKUP(B207,'Licenciés 2023'!$A:$L,8,FALSE)),"",VLOOKUP(B207,'Licenciés 2023'!$A:$L,8,FALSE))</f>
        <v/>
      </c>
      <c r="K207" s="11"/>
      <c r="L207" s="69"/>
      <c r="M207" s="69"/>
      <c r="N207" s="66"/>
    </row>
    <row r="208" spans="1:14" ht="16" hidden="1" outlineLevel="1">
      <c r="A208" s="1"/>
      <c r="B208" s="1"/>
      <c r="C208" s="2" t="str">
        <f>IF(ISNA(VLOOKUP(B208,'Licenciés 2023'!$A:$L,3,FALSE)),"",VLOOKUP(B208,'Licenciés 2023'!$A:$L,3,FALSE))</f>
        <v/>
      </c>
      <c r="D208" s="2" t="str">
        <f>IF(ISNA(VLOOKUP(B208,'Licenciés 2023'!$A:$L,4,FALSE)),"",VLOOKUP(B208,'Licenciés 2023'!$A:$L,4,FALSE))</f>
        <v/>
      </c>
      <c r="E208" s="2" t="str">
        <f>IF(ISNA(VLOOKUP(B208,'Licenciés 2023'!$A:$L,5,FALSE)),"",VLOOKUP(B208,'Licenciés 2023'!$A:$L,5,FALSE))</f>
        <v/>
      </c>
      <c r="F208" s="2" t="str">
        <f>IF(ISNA(VLOOKUP(B208,'Licenciés 2023'!$A:$L,7,FALSE)),"",VLOOKUP(B208,'Licenciés 2023'!$A:$L,7,FALSE))</f>
        <v/>
      </c>
      <c r="G208" s="2" t="str">
        <f>IF(ISNA(VLOOKUP(B208,'Licenciés 2023'!$A:$L,6,FALSE)),"",VLOOKUP(B208,'Licenciés 2023'!$A:$L,6,FALSE))</f>
        <v/>
      </c>
      <c r="H208" s="2" t="str">
        <f t="shared" ref="H208:H231" si="8">IF(B208="","",YEAR(G208))</f>
        <v/>
      </c>
      <c r="I208" s="12" t="str">
        <f>IF(ISNA(VLOOKUP(B208,'Licenciés 2023'!$A:$L,9,FALSE)),"",VLOOKUP(B208,'Licenciés 2023'!$A:$L,9,FALSE))</f>
        <v/>
      </c>
      <c r="J208" s="2" t="str">
        <f>IF(ISNA(VLOOKUP(B208,'Licenciés 2023'!$A:$L,8,FALSE)),"",VLOOKUP(B208,'Licenciés 2023'!$A:$L,8,FALSE))</f>
        <v/>
      </c>
      <c r="K208" s="11"/>
      <c r="L208" s="69"/>
      <c r="M208" s="69"/>
      <c r="N208" s="66"/>
    </row>
    <row r="209" spans="1:14" ht="16" hidden="1" outlineLevel="1">
      <c r="A209" s="1"/>
      <c r="B209" s="1"/>
      <c r="C209" s="2" t="str">
        <f>IF(ISNA(VLOOKUP(B209,'Licenciés 2023'!$A:$L,3,FALSE)),"",VLOOKUP(B209,'Licenciés 2023'!$A:$L,3,FALSE))</f>
        <v/>
      </c>
      <c r="D209" s="2" t="str">
        <f>IF(ISNA(VLOOKUP(B209,'Licenciés 2023'!$A:$L,4,FALSE)),"",VLOOKUP(B209,'Licenciés 2023'!$A:$L,4,FALSE))</f>
        <v/>
      </c>
      <c r="E209" s="2" t="str">
        <f>IF(ISNA(VLOOKUP(B209,'Licenciés 2023'!$A:$L,5,FALSE)),"",VLOOKUP(B209,'Licenciés 2023'!$A:$L,5,FALSE))</f>
        <v/>
      </c>
      <c r="F209" s="2" t="str">
        <f>IF(ISNA(VLOOKUP(B209,'Licenciés 2023'!$A:$L,7,FALSE)),"",VLOOKUP(B209,'Licenciés 2023'!$A:$L,7,FALSE))</f>
        <v/>
      </c>
      <c r="G209" s="2" t="str">
        <f>IF(ISNA(VLOOKUP(B209,'Licenciés 2023'!$A:$L,6,FALSE)),"",VLOOKUP(B209,'Licenciés 2023'!$A:$L,6,FALSE))</f>
        <v/>
      </c>
      <c r="H209" s="2" t="str">
        <f t="shared" si="8"/>
        <v/>
      </c>
      <c r="I209" s="12" t="str">
        <f>IF(ISNA(VLOOKUP(B209,'Licenciés 2023'!$A:$L,9,FALSE)),"",VLOOKUP(B209,'Licenciés 2023'!$A:$L,9,FALSE))</f>
        <v/>
      </c>
      <c r="J209" s="2" t="str">
        <f>IF(ISNA(VLOOKUP(B209,'Licenciés 2023'!$A:$L,8,FALSE)),"",VLOOKUP(B209,'Licenciés 2023'!$A:$L,8,FALSE))</f>
        <v/>
      </c>
      <c r="K209" s="11"/>
      <c r="L209" s="69"/>
      <c r="M209" s="69"/>
      <c r="N209" s="66"/>
    </row>
    <row r="210" spans="1:14" ht="16" hidden="1" outlineLevel="1">
      <c r="A210" s="1"/>
      <c r="B210" s="1"/>
      <c r="C210" s="2" t="str">
        <f>IF(ISNA(VLOOKUP(B210,'Licenciés 2023'!$A:$L,3,FALSE)),"",VLOOKUP(B210,'Licenciés 2023'!$A:$L,3,FALSE))</f>
        <v/>
      </c>
      <c r="D210" s="2" t="str">
        <f>IF(ISNA(VLOOKUP(B210,'Licenciés 2023'!$A:$L,4,FALSE)),"",VLOOKUP(B210,'Licenciés 2023'!$A:$L,4,FALSE))</f>
        <v/>
      </c>
      <c r="E210" s="2" t="str">
        <f>IF(ISNA(VLOOKUP(B210,'Licenciés 2023'!$A:$L,5,FALSE)),"",VLOOKUP(B210,'Licenciés 2023'!$A:$L,5,FALSE))</f>
        <v/>
      </c>
      <c r="F210" s="2" t="str">
        <f>IF(ISNA(VLOOKUP(B210,'Licenciés 2023'!$A:$L,7,FALSE)),"",VLOOKUP(B210,'Licenciés 2023'!$A:$L,7,FALSE))</f>
        <v/>
      </c>
      <c r="G210" s="2" t="str">
        <f>IF(ISNA(VLOOKUP(B210,'Licenciés 2023'!$A:$L,6,FALSE)),"",VLOOKUP(B210,'Licenciés 2023'!$A:$L,6,FALSE))</f>
        <v/>
      </c>
      <c r="H210" s="2" t="str">
        <f t="shared" si="8"/>
        <v/>
      </c>
      <c r="I210" s="12" t="str">
        <f>IF(ISNA(VLOOKUP(B210,'Licenciés 2023'!$A:$L,9,FALSE)),"",VLOOKUP(B210,'Licenciés 2023'!$A:$L,9,FALSE))</f>
        <v/>
      </c>
      <c r="J210" s="2" t="str">
        <f>IF(ISNA(VLOOKUP(B210,'Licenciés 2023'!$A:$L,8,FALSE)),"",VLOOKUP(B210,'Licenciés 2023'!$A:$L,8,FALSE))</f>
        <v/>
      </c>
      <c r="K210" s="11"/>
      <c r="L210" s="69"/>
      <c r="M210" s="69"/>
      <c r="N210" s="66"/>
    </row>
    <row r="211" spans="1:14" ht="16" hidden="1" outlineLevel="1">
      <c r="A211" s="1"/>
      <c r="B211" s="1"/>
      <c r="C211" s="2" t="str">
        <f>IF(ISNA(VLOOKUP(B211,'Licenciés 2023'!$A:$L,3,FALSE)),"",VLOOKUP(B211,'Licenciés 2023'!$A:$L,3,FALSE))</f>
        <v/>
      </c>
      <c r="D211" s="2" t="str">
        <f>IF(ISNA(VLOOKUP(B211,'Licenciés 2023'!$A:$L,4,FALSE)),"",VLOOKUP(B211,'Licenciés 2023'!$A:$L,4,FALSE))</f>
        <v/>
      </c>
      <c r="E211" s="2" t="str">
        <f>IF(ISNA(VLOOKUP(B211,'Licenciés 2023'!$A:$L,5,FALSE)),"",VLOOKUP(B211,'Licenciés 2023'!$A:$L,5,FALSE))</f>
        <v/>
      </c>
      <c r="F211" s="2" t="str">
        <f>IF(ISNA(VLOOKUP(B211,'Licenciés 2023'!$A:$L,7,FALSE)),"",VLOOKUP(B211,'Licenciés 2023'!$A:$L,7,FALSE))</f>
        <v/>
      </c>
      <c r="G211" s="2" t="str">
        <f>IF(ISNA(VLOOKUP(B211,'Licenciés 2023'!$A:$L,6,FALSE)),"",VLOOKUP(B211,'Licenciés 2023'!$A:$L,6,FALSE))</f>
        <v/>
      </c>
      <c r="H211" s="2" t="str">
        <f t="shared" si="8"/>
        <v/>
      </c>
      <c r="I211" s="12" t="str">
        <f>IF(ISNA(VLOOKUP(B211,'Licenciés 2023'!$A:$L,9,FALSE)),"",VLOOKUP(B211,'Licenciés 2023'!$A:$L,9,FALSE))</f>
        <v/>
      </c>
      <c r="J211" s="2" t="str">
        <f>IF(ISNA(VLOOKUP(B211,'Licenciés 2023'!$A:$L,8,FALSE)),"",VLOOKUP(B211,'Licenciés 2023'!$A:$L,8,FALSE))</f>
        <v/>
      </c>
      <c r="K211" s="11"/>
      <c r="L211" s="69"/>
      <c r="M211" s="69"/>
      <c r="N211" s="66"/>
    </row>
    <row r="212" spans="1:14" ht="16" hidden="1" outlineLevel="1">
      <c r="A212" s="1"/>
      <c r="B212" s="1"/>
      <c r="C212" s="2" t="str">
        <f>IF(ISNA(VLOOKUP(B212,'Licenciés 2023'!$A:$L,3,FALSE)),"",VLOOKUP(B212,'Licenciés 2023'!$A:$L,3,FALSE))</f>
        <v/>
      </c>
      <c r="D212" s="2" t="str">
        <f>IF(ISNA(VLOOKUP(B212,'Licenciés 2023'!$A:$L,4,FALSE)),"",VLOOKUP(B212,'Licenciés 2023'!$A:$L,4,FALSE))</f>
        <v/>
      </c>
      <c r="E212" s="2" t="str">
        <f>IF(ISNA(VLOOKUP(B212,'Licenciés 2023'!$A:$L,5,FALSE)),"",VLOOKUP(B212,'Licenciés 2023'!$A:$L,5,FALSE))</f>
        <v/>
      </c>
      <c r="F212" s="2" t="str">
        <f>IF(ISNA(VLOOKUP(B212,'Licenciés 2023'!$A:$L,7,FALSE)),"",VLOOKUP(B212,'Licenciés 2023'!$A:$L,7,FALSE))</f>
        <v/>
      </c>
      <c r="G212" s="2" t="str">
        <f>IF(ISNA(VLOOKUP(B212,'Licenciés 2023'!$A:$L,6,FALSE)),"",VLOOKUP(B212,'Licenciés 2023'!$A:$L,6,FALSE))</f>
        <v/>
      </c>
      <c r="H212" s="2" t="str">
        <f t="shared" si="8"/>
        <v/>
      </c>
      <c r="I212" s="12" t="str">
        <f>IF(ISNA(VLOOKUP(B212,'Licenciés 2023'!$A:$L,9,FALSE)),"",VLOOKUP(B212,'Licenciés 2023'!$A:$L,9,FALSE))</f>
        <v/>
      </c>
      <c r="J212" s="2" t="str">
        <f>IF(ISNA(VLOOKUP(B212,'Licenciés 2023'!$A:$L,8,FALSE)),"",VLOOKUP(B212,'Licenciés 2023'!$A:$L,8,FALSE))</f>
        <v/>
      </c>
      <c r="K212" s="11"/>
      <c r="L212" s="69"/>
      <c r="M212" s="69"/>
      <c r="N212" s="66"/>
    </row>
    <row r="213" spans="1:14" ht="16" hidden="1" outlineLevel="1">
      <c r="A213" s="1"/>
      <c r="B213" s="1"/>
      <c r="C213" s="2" t="str">
        <f>IF(ISNA(VLOOKUP(B213,'Licenciés 2023'!$A:$L,3,FALSE)),"",VLOOKUP(B213,'Licenciés 2023'!$A:$L,3,FALSE))</f>
        <v/>
      </c>
      <c r="D213" s="2" t="str">
        <f>IF(ISNA(VLOOKUP(B213,'Licenciés 2023'!$A:$L,4,FALSE)),"",VLOOKUP(B213,'Licenciés 2023'!$A:$L,4,FALSE))</f>
        <v/>
      </c>
      <c r="E213" s="2" t="str">
        <f>IF(ISNA(VLOOKUP(B213,'Licenciés 2023'!$A:$L,5,FALSE)),"",VLOOKUP(B213,'Licenciés 2023'!$A:$L,5,FALSE))</f>
        <v/>
      </c>
      <c r="F213" s="2" t="str">
        <f>IF(ISNA(VLOOKUP(B213,'Licenciés 2023'!$A:$L,7,FALSE)),"",VLOOKUP(B213,'Licenciés 2023'!$A:$L,7,FALSE))</f>
        <v/>
      </c>
      <c r="G213" s="2" t="str">
        <f>IF(ISNA(VLOOKUP(B213,'Licenciés 2023'!$A:$L,6,FALSE)),"",VLOOKUP(B213,'Licenciés 2023'!$A:$L,6,FALSE))</f>
        <v/>
      </c>
      <c r="H213" s="2" t="str">
        <f t="shared" si="8"/>
        <v/>
      </c>
      <c r="I213" s="12" t="str">
        <f>IF(ISNA(VLOOKUP(B213,'Licenciés 2023'!$A:$L,9,FALSE)),"",VLOOKUP(B213,'Licenciés 2023'!$A:$L,9,FALSE))</f>
        <v/>
      </c>
      <c r="J213" s="2" t="str">
        <f>IF(ISNA(VLOOKUP(B213,'Licenciés 2023'!$A:$L,8,FALSE)),"",VLOOKUP(B213,'Licenciés 2023'!$A:$L,8,FALSE))</f>
        <v/>
      </c>
      <c r="K213" s="11"/>
      <c r="L213" s="69"/>
      <c r="M213" s="69"/>
      <c r="N213" s="66"/>
    </row>
    <row r="214" spans="1:14" ht="16" hidden="1" outlineLevel="1">
      <c r="A214" s="1"/>
      <c r="B214" s="1"/>
      <c r="C214" s="2" t="str">
        <f>IF(ISNA(VLOOKUP(B214,'Licenciés 2023'!$A:$L,3,FALSE)),"",VLOOKUP(B214,'Licenciés 2023'!$A:$L,3,FALSE))</f>
        <v/>
      </c>
      <c r="D214" s="2" t="str">
        <f>IF(ISNA(VLOOKUP(B214,'Licenciés 2023'!$A:$L,4,FALSE)),"",VLOOKUP(B214,'Licenciés 2023'!$A:$L,4,FALSE))</f>
        <v/>
      </c>
      <c r="E214" s="2" t="str">
        <f>IF(ISNA(VLOOKUP(B214,'Licenciés 2023'!$A:$L,5,FALSE)),"",VLOOKUP(B214,'Licenciés 2023'!$A:$L,5,FALSE))</f>
        <v/>
      </c>
      <c r="F214" s="2" t="str">
        <f>IF(ISNA(VLOOKUP(B214,'Licenciés 2023'!$A:$L,7,FALSE)),"",VLOOKUP(B214,'Licenciés 2023'!$A:$L,7,FALSE))</f>
        <v/>
      </c>
      <c r="G214" s="2" t="str">
        <f>IF(ISNA(VLOOKUP(B214,'Licenciés 2023'!$A:$L,6,FALSE)),"",VLOOKUP(B214,'Licenciés 2023'!$A:$L,6,FALSE))</f>
        <v/>
      </c>
      <c r="H214" s="2" t="str">
        <f t="shared" si="8"/>
        <v/>
      </c>
      <c r="I214" s="12" t="str">
        <f>IF(ISNA(VLOOKUP(B214,'Licenciés 2023'!$A:$L,9,FALSE)),"",VLOOKUP(B214,'Licenciés 2023'!$A:$L,9,FALSE))</f>
        <v/>
      </c>
      <c r="J214" s="2" t="str">
        <f>IF(ISNA(VLOOKUP(B214,'Licenciés 2023'!$A:$L,8,FALSE)),"",VLOOKUP(B214,'Licenciés 2023'!$A:$L,8,FALSE))</f>
        <v/>
      </c>
      <c r="K214" s="11"/>
      <c r="L214" s="69"/>
      <c r="M214" s="69"/>
      <c r="N214" s="66"/>
    </row>
    <row r="215" spans="1:14" ht="16" hidden="1" outlineLevel="1">
      <c r="A215" s="1"/>
      <c r="B215" s="1"/>
      <c r="C215" s="2" t="str">
        <f>IF(ISNA(VLOOKUP(B215,'Licenciés 2023'!$A:$L,3,FALSE)),"",VLOOKUP(B215,'Licenciés 2023'!$A:$L,3,FALSE))</f>
        <v/>
      </c>
      <c r="D215" s="2" t="str">
        <f>IF(ISNA(VLOOKUP(B215,'Licenciés 2023'!$A:$L,4,FALSE)),"",VLOOKUP(B215,'Licenciés 2023'!$A:$L,4,FALSE))</f>
        <v/>
      </c>
      <c r="E215" s="2" t="str">
        <f>IF(ISNA(VLOOKUP(B215,'Licenciés 2023'!$A:$L,5,FALSE)),"",VLOOKUP(B215,'Licenciés 2023'!$A:$L,5,FALSE))</f>
        <v/>
      </c>
      <c r="F215" s="2" t="str">
        <f>IF(ISNA(VLOOKUP(B215,'Licenciés 2023'!$A:$L,7,FALSE)),"",VLOOKUP(B215,'Licenciés 2023'!$A:$L,7,FALSE))</f>
        <v/>
      </c>
      <c r="G215" s="2" t="str">
        <f>IF(ISNA(VLOOKUP(B215,'Licenciés 2023'!$A:$L,6,FALSE)),"",VLOOKUP(B215,'Licenciés 2023'!$A:$L,6,FALSE))</f>
        <v/>
      </c>
      <c r="H215" s="2" t="str">
        <f t="shared" si="8"/>
        <v/>
      </c>
      <c r="I215" s="12" t="str">
        <f>IF(ISNA(VLOOKUP(B215,'Licenciés 2023'!$A:$L,9,FALSE)),"",VLOOKUP(B215,'Licenciés 2023'!$A:$L,9,FALSE))</f>
        <v/>
      </c>
      <c r="J215" s="2" t="str">
        <f>IF(ISNA(VLOOKUP(B215,'Licenciés 2023'!$A:$L,8,FALSE)),"",VLOOKUP(B215,'Licenciés 2023'!$A:$L,8,FALSE))</f>
        <v/>
      </c>
      <c r="K215" s="11"/>
      <c r="L215" s="69"/>
      <c r="M215" s="69"/>
      <c r="N215" s="66"/>
    </row>
    <row r="216" spans="1:14" ht="16" hidden="1" outlineLevel="1">
      <c r="A216" s="1"/>
      <c r="B216" s="1"/>
      <c r="C216" s="2" t="str">
        <f>IF(ISNA(VLOOKUP(B216,'Licenciés 2023'!$A:$L,3,FALSE)),"",VLOOKUP(B216,'Licenciés 2023'!$A:$L,3,FALSE))</f>
        <v/>
      </c>
      <c r="D216" s="2" t="str">
        <f>IF(ISNA(VLOOKUP(B216,'Licenciés 2023'!$A:$L,4,FALSE)),"",VLOOKUP(B216,'Licenciés 2023'!$A:$L,4,FALSE))</f>
        <v/>
      </c>
      <c r="E216" s="2" t="str">
        <f>IF(ISNA(VLOOKUP(B216,'Licenciés 2023'!$A:$L,5,FALSE)),"",VLOOKUP(B216,'Licenciés 2023'!$A:$L,5,FALSE))</f>
        <v/>
      </c>
      <c r="F216" s="2" t="str">
        <f>IF(ISNA(VLOOKUP(B216,'Licenciés 2023'!$A:$L,7,FALSE)),"",VLOOKUP(B216,'Licenciés 2023'!$A:$L,7,FALSE))</f>
        <v/>
      </c>
      <c r="G216" s="2" t="str">
        <f>IF(ISNA(VLOOKUP(B216,'Licenciés 2023'!$A:$L,6,FALSE)),"",VLOOKUP(B216,'Licenciés 2023'!$A:$L,6,FALSE))</f>
        <v/>
      </c>
      <c r="H216" s="2" t="str">
        <f t="shared" si="8"/>
        <v/>
      </c>
      <c r="I216" s="12" t="str">
        <f>IF(ISNA(VLOOKUP(B216,'Licenciés 2023'!$A:$L,9,FALSE)),"",VLOOKUP(B216,'Licenciés 2023'!$A:$L,9,FALSE))</f>
        <v/>
      </c>
      <c r="J216" s="2" t="str">
        <f>IF(ISNA(VLOOKUP(B216,'Licenciés 2023'!$A:$L,8,FALSE)),"",VLOOKUP(B216,'Licenciés 2023'!$A:$L,8,FALSE))</f>
        <v/>
      </c>
      <c r="K216" s="11"/>
      <c r="L216" s="69"/>
      <c r="M216" s="69"/>
      <c r="N216" s="66"/>
    </row>
    <row r="217" spans="1:14" ht="16" hidden="1" outlineLevel="1">
      <c r="A217" s="1"/>
      <c r="B217" s="1"/>
      <c r="C217" s="2" t="str">
        <f>IF(ISNA(VLOOKUP(B217,'Licenciés 2023'!$A:$L,3,FALSE)),"",VLOOKUP(B217,'Licenciés 2023'!$A:$L,3,FALSE))</f>
        <v/>
      </c>
      <c r="D217" s="2" t="str">
        <f>IF(ISNA(VLOOKUP(B217,'Licenciés 2023'!$A:$L,4,FALSE)),"",VLOOKUP(B217,'Licenciés 2023'!$A:$L,4,FALSE))</f>
        <v/>
      </c>
      <c r="E217" s="2" t="str">
        <f>IF(ISNA(VLOOKUP(B217,'Licenciés 2023'!$A:$L,5,FALSE)),"",VLOOKUP(B217,'Licenciés 2023'!$A:$L,5,FALSE))</f>
        <v/>
      </c>
      <c r="F217" s="2" t="str">
        <f>IF(ISNA(VLOOKUP(B217,'Licenciés 2023'!$A:$L,7,FALSE)),"",VLOOKUP(B217,'Licenciés 2023'!$A:$L,7,FALSE))</f>
        <v/>
      </c>
      <c r="G217" s="2" t="str">
        <f>IF(ISNA(VLOOKUP(B217,'Licenciés 2023'!$A:$L,6,FALSE)),"",VLOOKUP(B217,'Licenciés 2023'!$A:$L,6,FALSE))</f>
        <v/>
      </c>
      <c r="H217" s="2" t="str">
        <f t="shared" si="8"/>
        <v/>
      </c>
      <c r="I217" s="12" t="str">
        <f>IF(ISNA(VLOOKUP(B217,'Licenciés 2023'!$A:$L,9,FALSE)),"",VLOOKUP(B217,'Licenciés 2023'!$A:$L,9,FALSE))</f>
        <v/>
      </c>
      <c r="J217" s="2" t="str">
        <f>IF(ISNA(VLOOKUP(B217,'Licenciés 2023'!$A:$L,8,FALSE)),"",VLOOKUP(B217,'Licenciés 2023'!$A:$L,8,FALSE))</f>
        <v/>
      </c>
      <c r="K217" s="11"/>
      <c r="L217" s="69"/>
      <c r="M217" s="69"/>
      <c r="N217" s="66"/>
    </row>
    <row r="218" spans="1:14" ht="16" hidden="1" outlineLevel="1">
      <c r="A218" s="1"/>
      <c r="B218" s="1"/>
      <c r="C218" s="2" t="str">
        <f>IF(ISNA(VLOOKUP(B218,'Licenciés 2023'!$A:$L,3,FALSE)),"",VLOOKUP(B218,'Licenciés 2023'!$A:$L,3,FALSE))</f>
        <v/>
      </c>
      <c r="D218" s="2" t="str">
        <f>IF(ISNA(VLOOKUP(B218,'Licenciés 2023'!$A:$L,4,FALSE)),"",VLOOKUP(B218,'Licenciés 2023'!$A:$L,4,FALSE))</f>
        <v/>
      </c>
      <c r="E218" s="2" t="str">
        <f>IF(ISNA(VLOOKUP(B218,'Licenciés 2023'!$A:$L,5,FALSE)),"",VLOOKUP(B218,'Licenciés 2023'!$A:$L,5,FALSE))</f>
        <v/>
      </c>
      <c r="F218" s="2" t="str">
        <f>IF(ISNA(VLOOKUP(B218,'Licenciés 2023'!$A:$L,7,FALSE)),"",VLOOKUP(B218,'Licenciés 2023'!$A:$L,7,FALSE))</f>
        <v/>
      </c>
      <c r="G218" s="2" t="str">
        <f>IF(ISNA(VLOOKUP(B218,'Licenciés 2023'!$A:$L,6,FALSE)),"",VLOOKUP(B218,'Licenciés 2023'!$A:$L,6,FALSE))</f>
        <v/>
      </c>
      <c r="H218" s="2" t="str">
        <f t="shared" si="8"/>
        <v/>
      </c>
      <c r="I218" s="12" t="str">
        <f>IF(ISNA(VLOOKUP(B218,'Licenciés 2023'!$A:$L,9,FALSE)),"",VLOOKUP(B218,'Licenciés 2023'!$A:$L,9,FALSE))</f>
        <v/>
      </c>
      <c r="J218" s="2" t="str">
        <f>IF(ISNA(VLOOKUP(B218,'Licenciés 2023'!$A:$L,8,FALSE)),"",VLOOKUP(B218,'Licenciés 2023'!$A:$L,8,FALSE))</f>
        <v/>
      </c>
      <c r="K218" s="11"/>
      <c r="L218" s="69"/>
      <c r="M218" s="69"/>
      <c r="N218" s="66"/>
    </row>
    <row r="219" spans="1:14" ht="16" hidden="1" outlineLevel="1">
      <c r="A219" s="1"/>
      <c r="B219" s="1"/>
      <c r="C219" s="2" t="str">
        <f>IF(ISNA(VLOOKUP(B219,'Licenciés 2023'!$A:$L,3,FALSE)),"",VLOOKUP(B219,'Licenciés 2023'!$A:$L,3,FALSE))</f>
        <v/>
      </c>
      <c r="D219" s="2" t="str">
        <f>IF(ISNA(VLOOKUP(B219,'Licenciés 2023'!$A:$L,4,FALSE)),"",VLOOKUP(B219,'Licenciés 2023'!$A:$L,4,FALSE))</f>
        <v/>
      </c>
      <c r="E219" s="2" t="str">
        <f>IF(ISNA(VLOOKUP(B219,'Licenciés 2023'!$A:$L,5,FALSE)),"",VLOOKUP(B219,'Licenciés 2023'!$A:$L,5,FALSE))</f>
        <v/>
      </c>
      <c r="F219" s="2" t="str">
        <f>IF(ISNA(VLOOKUP(B219,'Licenciés 2023'!$A:$L,7,FALSE)),"",VLOOKUP(B219,'Licenciés 2023'!$A:$L,7,FALSE))</f>
        <v/>
      </c>
      <c r="G219" s="2" t="str">
        <f>IF(ISNA(VLOOKUP(B219,'Licenciés 2023'!$A:$L,6,FALSE)),"",VLOOKUP(B219,'Licenciés 2023'!$A:$L,6,FALSE))</f>
        <v/>
      </c>
      <c r="H219" s="2" t="str">
        <f t="shared" si="8"/>
        <v/>
      </c>
      <c r="I219" s="12" t="str">
        <f>IF(ISNA(VLOOKUP(B219,'Licenciés 2023'!$A:$L,9,FALSE)),"",VLOOKUP(B219,'Licenciés 2023'!$A:$L,9,FALSE))</f>
        <v/>
      </c>
      <c r="J219" s="2" t="str">
        <f>IF(ISNA(VLOOKUP(B219,'Licenciés 2023'!$A:$L,8,FALSE)),"",VLOOKUP(B219,'Licenciés 2023'!$A:$L,8,FALSE))</f>
        <v/>
      </c>
      <c r="K219" s="11"/>
      <c r="L219" s="69"/>
      <c r="M219" s="69"/>
      <c r="N219" s="66"/>
    </row>
    <row r="220" spans="1:14" ht="16" hidden="1" outlineLevel="1">
      <c r="A220" s="1"/>
      <c r="B220" s="1"/>
      <c r="C220" s="2" t="str">
        <f>IF(ISNA(VLOOKUP(B220,'Licenciés 2023'!$A:$L,3,FALSE)),"",VLOOKUP(B220,'Licenciés 2023'!$A:$L,3,FALSE))</f>
        <v/>
      </c>
      <c r="D220" s="2" t="str">
        <f>IF(ISNA(VLOOKUP(B220,'Licenciés 2023'!$A:$L,4,FALSE)),"",VLOOKUP(B220,'Licenciés 2023'!$A:$L,4,FALSE))</f>
        <v/>
      </c>
      <c r="E220" s="2" t="str">
        <f>IF(ISNA(VLOOKUP(B220,'Licenciés 2023'!$A:$L,5,FALSE)),"",VLOOKUP(B220,'Licenciés 2023'!$A:$L,5,FALSE))</f>
        <v/>
      </c>
      <c r="F220" s="2" t="str">
        <f>IF(ISNA(VLOOKUP(B220,'Licenciés 2023'!$A:$L,7,FALSE)),"",VLOOKUP(B220,'Licenciés 2023'!$A:$L,7,FALSE))</f>
        <v/>
      </c>
      <c r="G220" s="2" t="str">
        <f>IF(ISNA(VLOOKUP(B220,'Licenciés 2023'!$A:$L,6,FALSE)),"",VLOOKUP(B220,'Licenciés 2023'!$A:$L,6,FALSE))</f>
        <v/>
      </c>
      <c r="H220" s="2" t="str">
        <f t="shared" si="8"/>
        <v/>
      </c>
      <c r="I220" s="12" t="str">
        <f>IF(ISNA(VLOOKUP(B220,'Licenciés 2023'!$A:$L,9,FALSE)),"",VLOOKUP(B220,'Licenciés 2023'!$A:$L,9,FALSE))</f>
        <v/>
      </c>
      <c r="J220" s="2" t="str">
        <f>IF(ISNA(VLOOKUP(B220,'Licenciés 2023'!$A:$L,8,FALSE)),"",VLOOKUP(B220,'Licenciés 2023'!$A:$L,8,FALSE))</f>
        <v/>
      </c>
      <c r="K220" s="11"/>
      <c r="L220" s="69"/>
      <c r="M220" s="69"/>
      <c r="N220" s="66"/>
    </row>
    <row r="221" spans="1:14" ht="16" hidden="1" outlineLevel="1">
      <c r="A221" s="1"/>
      <c r="B221" s="1"/>
      <c r="C221" s="2" t="str">
        <f>IF(ISNA(VLOOKUP(B221,'Licenciés 2023'!$A:$L,3,FALSE)),"",VLOOKUP(B221,'Licenciés 2023'!$A:$L,3,FALSE))</f>
        <v/>
      </c>
      <c r="D221" s="2" t="str">
        <f>IF(ISNA(VLOOKUP(B221,'Licenciés 2023'!$A:$L,4,FALSE)),"",VLOOKUP(B221,'Licenciés 2023'!$A:$L,4,FALSE))</f>
        <v/>
      </c>
      <c r="E221" s="2" t="str">
        <f>IF(ISNA(VLOOKUP(B221,'Licenciés 2023'!$A:$L,5,FALSE)),"",VLOOKUP(B221,'Licenciés 2023'!$A:$L,5,FALSE))</f>
        <v/>
      </c>
      <c r="F221" s="2" t="str">
        <f>IF(ISNA(VLOOKUP(B221,'Licenciés 2023'!$A:$L,7,FALSE)),"",VLOOKUP(B221,'Licenciés 2023'!$A:$L,7,FALSE))</f>
        <v/>
      </c>
      <c r="G221" s="2" t="str">
        <f>IF(ISNA(VLOOKUP(B221,'Licenciés 2023'!$A:$L,6,FALSE)),"",VLOOKUP(B221,'Licenciés 2023'!$A:$L,6,FALSE))</f>
        <v/>
      </c>
      <c r="H221" s="2" t="str">
        <f t="shared" si="8"/>
        <v/>
      </c>
      <c r="I221" s="12" t="str">
        <f>IF(ISNA(VLOOKUP(B221,'Licenciés 2023'!$A:$L,9,FALSE)),"",VLOOKUP(B221,'Licenciés 2023'!$A:$L,9,FALSE))</f>
        <v/>
      </c>
      <c r="J221" s="2" t="str">
        <f>IF(ISNA(VLOOKUP(B221,'Licenciés 2023'!$A:$L,8,FALSE)),"",VLOOKUP(B221,'Licenciés 2023'!$A:$L,8,FALSE))</f>
        <v/>
      </c>
      <c r="K221" s="11"/>
      <c r="L221" s="69"/>
      <c r="M221" s="69"/>
      <c r="N221" s="66"/>
    </row>
    <row r="222" spans="1:14" ht="16" hidden="1" outlineLevel="1">
      <c r="A222" s="1"/>
      <c r="B222" s="1"/>
      <c r="C222" s="2" t="str">
        <f>IF(ISNA(VLOOKUP(B222,'Licenciés 2023'!$A:$L,3,FALSE)),"",VLOOKUP(B222,'Licenciés 2023'!$A:$L,3,FALSE))</f>
        <v/>
      </c>
      <c r="D222" s="2" t="str">
        <f>IF(ISNA(VLOOKUP(B222,'Licenciés 2023'!$A:$L,4,FALSE)),"",VLOOKUP(B222,'Licenciés 2023'!$A:$L,4,FALSE))</f>
        <v/>
      </c>
      <c r="E222" s="2" t="str">
        <f>IF(ISNA(VLOOKUP(B222,'Licenciés 2023'!$A:$L,5,FALSE)),"",VLOOKUP(B222,'Licenciés 2023'!$A:$L,5,FALSE))</f>
        <v/>
      </c>
      <c r="F222" s="2" t="str">
        <f>IF(ISNA(VLOOKUP(B222,'Licenciés 2023'!$A:$L,7,FALSE)),"",VLOOKUP(B222,'Licenciés 2023'!$A:$L,7,FALSE))</f>
        <v/>
      </c>
      <c r="G222" s="2" t="str">
        <f>IF(ISNA(VLOOKUP(B222,'Licenciés 2023'!$A:$L,6,FALSE)),"",VLOOKUP(B222,'Licenciés 2023'!$A:$L,6,FALSE))</f>
        <v/>
      </c>
      <c r="H222" s="2" t="str">
        <f t="shared" si="8"/>
        <v/>
      </c>
      <c r="I222" s="12" t="str">
        <f>IF(ISNA(VLOOKUP(B222,'Licenciés 2023'!$A:$L,9,FALSE)),"",VLOOKUP(B222,'Licenciés 2023'!$A:$L,9,FALSE))</f>
        <v/>
      </c>
      <c r="J222" s="2" t="str">
        <f>IF(ISNA(VLOOKUP(B222,'Licenciés 2023'!$A:$L,8,FALSE)),"",VLOOKUP(B222,'Licenciés 2023'!$A:$L,8,FALSE))</f>
        <v/>
      </c>
      <c r="K222" s="11"/>
      <c r="L222" s="69"/>
      <c r="M222" s="69"/>
      <c r="N222" s="66"/>
    </row>
    <row r="223" spans="1:14" ht="16" hidden="1" outlineLevel="1">
      <c r="A223" s="1"/>
      <c r="B223" s="1"/>
      <c r="C223" s="2" t="str">
        <f>IF(ISNA(VLOOKUP(B223,'Licenciés 2023'!$A:$L,3,FALSE)),"",VLOOKUP(B223,'Licenciés 2023'!$A:$L,3,FALSE))</f>
        <v/>
      </c>
      <c r="D223" s="2" t="str">
        <f>IF(ISNA(VLOOKUP(B223,'Licenciés 2023'!$A:$L,4,FALSE)),"",VLOOKUP(B223,'Licenciés 2023'!$A:$L,4,FALSE))</f>
        <v/>
      </c>
      <c r="E223" s="2" t="str">
        <f>IF(ISNA(VLOOKUP(B223,'Licenciés 2023'!$A:$L,5,FALSE)),"",VLOOKUP(B223,'Licenciés 2023'!$A:$L,5,FALSE))</f>
        <v/>
      </c>
      <c r="F223" s="2" t="str">
        <f>IF(ISNA(VLOOKUP(B223,'Licenciés 2023'!$A:$L,7,FALSE)),"",VLOOKUP(B223,'Licenciés 2023'!$A:$L,7,FALSE))</f>
        <v/>
      </c>
      <c r="G223" s="2" t="str">
        <f>IF(ISNA(VLOOKUP(B223,'Licenciés 2023'!$A:$L,6,FALSE)),"",VLOOKUP(B223,'Licenciés 2023'!$A:$L,6,FALSE))</f>
        <v/>
      </c>
      <c r="H223" s="2" t="str">
        <f t="shared" si="8"/>
        <v/>
      </c>
      <c r="I223" s="12" t="str">
        <f>IF(ISNA(VLOOKUP(B223,'Licenciés 2023'!$A:$L,9,FALSE)),"",VLOOKUP(B223,'Licenciés 2023'!$A:$L,9,FALSE))</f>
        <v/>
      </c>
      <c r="J223" s="2" t="str">
        <f>IF(ISNA(VLOOKUP(B223,'Licenciés 2023'!$A:$L,8,FALSE)),"",VLOOKUP(B223,'Licenciés 2023'!$A:$L,8,FALSE))</f>
        <v/>
      </c>
      <c r="K223" s="11"/>
      <c r="L223" s="69"/>
      <c r="M223" s="69"/>
      <c r="N223" s="66"/>
    </row>
    <row r="224" spans="1:14" ht="16" hidden="1" outlineLevel="1">
      <c r="A224" s="1"/>
      <c r="B224" s="1"/>
      <c r="C224" s="2" t="str">
        <f>IF(ISNA(VLOOKUP(B224,'Licenciés 2023'!$A:$L,3,FALSE)),"",VLOOKUP(B224,'Licenciés 2023'!$A:$L,3,FALSE))</f>
        <v/>
      </c>
      <c r="D224" s="2" t="str">
        <f>IF(ISNA(VLOOKUP(B224,'Licenciés 2023'!$A:$L,4,FALSE)),"",VLOOKUP(B224,'Licenciés 2023'!$A:$L,4,FALSE))</f>
        <v/>
      </c>
      <c r="E224" s="2" t="str">
        <f>IF(ISNA(VLOOKUP(B224,'Licenciés 2023'!$A:$L,5,FALSE)),"",VLOOKUP(B224,'Licenciés 2023'!$A:$L,5,FALSE))</f>
        <v/>
      </c>
      <c r="F224" s="2" t="str">
        <f>IF(ISNA(VLOOKUP(B224,'Licenciés 2023'!$A:$L,7,FALSE)),"",VLOOKUP(B224,'Licenciés 2023'!$A:$L,7,FALSE))</f>
        <v/>
      </c>
      <c r="G224" s="2" t="str">
        <f>IF(ISNA(VLOOKUP(B224,'Licenciés 2023'!$A:$L,6,FALSE)),"",VLOOKUP(B224,'Licenciés 2023'!$A:$L,6,FALSE))</f>
        <v/>
      </c>
      <c r="H224" s="2" t="str">
        <f t="shared" si="8"/>
        <v/>
      </c>
      <c r="I224" s="12" t="str">
        <f>IF(ISNA(VLOOKUP(B224,'Licenciés 2023'!$A:$L,9,FALSE)),"",VLOOKUP(B224,'Licenciés 2023'!$A:$L,9,FALSE))</f>
        <v/>
      </c>
      <c r="J224" s="2" t="str">
        <f>IF(ISNA(VLOOKUP(B224,'Licenciés 2023'!$A:$L,8,FALSE)),"",VLOOKUP(B224,'Licenciés 2023'!$A:$L,8,FALSE))</f>
        <v/>
      </c>
      <c r="K224" s="11"/>
      <c r="L224" s="69"/>
      <c r="M224" s="69"/>
      <c r="N224" s="66"/>
    </row>
    <row r="225" spans="1:14" ht="16" hidden="1" outlineLevel="1">
      <c r="A225" s="1"/>
      <c r="B225" s="1"/>
      <c r="C225" s="2" t="str">
        <f>IF(ISNA(VLOOKUP(B225,'Licenciés 2023'!$A:$L,3,FALSE)),"",VLOOKUP(B225,'Licenciés 2023'!$A:$L,3,FALSE))</f>
        <v/>
      </c>
      <c r="D225" s="2" t="str">
        <f>IF(ISNA(VLOOKUP(B225,'Licenciés 2023'!$A:$L,4,FALSE)),"",VLOOKUP(B225,'Licenciés 2023'!$A:$L,4,FALSE))</f>
        <v/>
      </c>
      <c r="E225" s="2" t="str">
        <f>IF(ISNA(VLOOKUP(B225,'Licenciés 2023'!$A:$L,5,FALSE)),"",VLOOKUP(B225,'Licenciés 2023'!$A:$L,5,FALSE))</f>
        <v/>
      </c>
      <c r="F225" s="2" t="str">
        <f>IF(ISNA(VLOOKUP(B225,'Licenciés 2023'!$A:$L,7,FALSE)),"",VLOOKUP(B225,'Licenciés 2023'!$A:$L,7,FALSE))</f>
        <v/>
      </c>
      <c r="G225" s="2" t="str">
        <f>IF(ISNA(VLOOKUP(B225,'Licenciés 2023'!$A:$L,6,FALSE)),"",VLOOKUP(B225,'Licenciés 2023'!$A:$L,6,FALSE))</f>
        <v/>
      </c>
      <c r="H225" s="2" t="str">
        <f t="shared" si="8"/>
        <v/>
      </c>
      <c r="I225" s="12" t="str">
        <f>IF(ISNA(VLOOKUP(B225,'Licenciés 2023'!$A:$L,9,FALSE)),"",VLOOKUP(B225,'Licenciés 2023'!$A:$L,9,FALSE))</f>
        <v/>
      </c>
      <c r="J225" s="2" t="str">
        <f>IF(ISNA(VLOOKUP(B225,'Licenciés 2023'!$A:$L,8,FALSE)),"",VLOOKUP(B225,'Licenciés 2023'!$A:$L,8,FALSE))</f>
        <v/>
      </c>
      <c r="K225" s="11"/>
      <c r="L225" s="69"/>
      <c r="M225" s="69"/>
      <c r="N225" s="66"/>
    </row>
    <row r="226" spans="1:14" ht="16" hidden="1" outlineLevel="1">
      <c r="A226" s="1"/>
      <c r="B226" s="1"/>
      <c r="C226" s="2" t="str">
        <f>IF(ISNA(VLOOKUP(B226,'Licenciés 2023'!$A:$L,3,FALSE)),"",VLOOKUP(B226,'Licenciés 2023'!$A:$L,3,FALSE))</f>
        <v/>
      </c>
      <c r="D226" s="2" t="str">
        <f>IF(ISNA(VLOOKUP(B226,'Licenciés 2023'!$A:$L,4,FALSE)),"",VLOOKUP(B226,'Licenciés 2023'!$A:$L,4,FALSE))</f>
        <v/>
      </c>
      <c r="E226" s="2" t="str">
        <f>IF(ISNA(VLOOKUP(B226,'Licenciés 2023'!$A:$L,5,FALSE)),"",VLOOKUP(B226,'Licenciés 2023'!$A:$L,5,FALSE))</f>
        <v/>
      </c>
      <c r="F226" s="2" t="str">
        <f>IF(ISNA(VLOOKUP(B226,'Licenciés 2023'!$A:$L,7,FALSE)),"",VLOOKUP(B226,'Licenciés 2023'!$A:$L,7,FALSE))</f>
        <v/>
      </c>
      <c r="G226" s="2" t="str">
        <f>IF(ISNA(VLOOKUP(B226,'Licenciés 2023'!$A:$L,6,FALSE)),"",VLOOKUP(B226,'Licenciés 2023'!$A:$L,6,FALSE))</f>
        <v/>
      </c>
      <c r="H226" s="2" t="str">
        <f t="shared" si="8"/>
        <v/>
      </c>
      <c r="I226" s="12" t="str">
        <f>IF(ISNA(VLOOKUP(B226,'Licenciés 2023'!$A:$L,9,FALSE)),"",VLOOKUP(B226,'Licenciés 2023'!$A:$L,9,FALSE))</f>
        <v/>
      </c>
      <c r="J226" s="2" t="str">
        <f>IF(ISNA(VLOOKUP(B226,'Licenciés 2023'!$A:$L,8,FALSE)),"",VLOOKUP(B226,'Licenciés 2023'!$A:$L,8,FALSE))</f>
        <v/>
      </c>
      <c r="K226" s="11"/>
      <c r="L226" s="69"/>
      <c r="M226" s="69"/>
      <c r="N226" s="66"/>
    </row>
    <row r="227" spans="1:14" ht="16" hidden="1" outlineLevel="1">
      <c r="A227" s="1"/>
      <c r="B227" s="1"/>
      <c r="C227" s="2" t="str">
        <f>IF(ISNA(VLOOKUP(B227,'Licenciés 2023'!$A:$L,3,FALSE)),"",VLOOKUP(B227,'Licenciés 2023'!$A:$L,3,FALSE))</f>
        <v/>
      </c>
      <c r="D227" s="2" t="str">
        <f>IF(ISNA(VLOOKUP(B227,'Licenciés 2023'!$A:$L,4,FALSE)),"",VLOOKUP(B227,'Licenciés 2023'!$A:$L,4,FALSE))</f>
        <v/>
      </c>
      <c r="E227" s="2" t="str">
        <f>IF(ISNA(VLOOKUP(B227,'Licenciés 2023'!$A:$L,5,FALSE)),"",VLOOKUP(B227,'Licenciés 2023'!$A:$L,5,FALSE))</f>
        <v/>
      </c>
      <c r="F227" s="2" t="str">
        <f>IF(ISNA(VLOOKUP(B227,'Licenciés 2023'!$A:$L,7,FALSE)),"",VLOOKUP(B227,'Licenciés 2023'!$A:$L,7,FALSE))</f>
        <v/>
      </c>
      <c r="G227" s="2" t="str">
        <f>IF(ISNA(VLOOKUP(B227,'Licenciés 2023'!$A:$L,6,FALSE)),"",VLOOKUP(B227,'Licenciés 2023'!$A:$L,6,FALSE))</f>
        <v/>
      </c>
      <c r="H227" s="2" t="str">
        <f t="shared" si="8"/>
        <v/>
      </c>
      <c r="I227" s="12" t="str">
        <f>IF(ISNA(VLOOKUP(B227,'Licenciés 2023'!$A:$L,9,FALSE)),"",VLOOKUP(B227,'Licenciés 2023'!$A:$L,9,FALSE))</f>
        <v/>
      </c>
      <c r="J227" s="2" t="str">
        <f>IF(ISNA(VLOOKUP(B227,'Licenciés 2023'!$A:$L,8,FALSE)),"",VLOOKUP(B227,'Licenciés 2023'!$A:$L,8,FALSE))</f>
        <v/>
      </c>
      <c r="K227" s="11"/>
      <c r="L227" s="69"/>
      <c r="M227" s="69"/>
      <c r="N227" s="66"/>
    </row>
    <row r="228" spans="1:14" ht="16" hidden="1" outlineLevel="1">
      <c r="A228" s="1"/>
      <c r="B228" s="1"/>
      <c r="C228" s="2" t="str">
        <f>IF(ISNA(VLOOKUP(B228,'Licenciés 2023'!$A:$L,3,FALSE)),"",VLOOKUP(B228,'Licenciés 2023'!$A:$L,3,FALSE))</f>
        <v/>
      </c>
      <c r="D228" s="2" t="str">
        <f>IF(ISNA(VLOOKUP(B228,'Licenciés 2023'!$A:$L,4,FALSE)),"",VLOOKUP(B228,'Licenciés 2023'!$A:$L,4,FALSE))</f>
        <v/>
      </c>
      <c r="E228" s="2" t="str">
        <f>IF(ISNA(VLOOKUP(B228,'Licenciés 2023'!$A:$L,5,FALSE)),"",VLOOKUP(B228,'Licenciés 2023'!$A:$L,5,FALSE))</f>
        <v/>
      </c>
      <c r="F228" s="2" t="str">
        <f>IF(ISNA(VLOOKUP(B228,'Licenciés 2023'!$A:$L,7,FALSE)),"",VLOOKUP(B228,'Licenciés 2023'!$A:$L,7,FALSE))</f>
        <v/>
      </c>
      <c r="G228" s="2" t="str">
        <f>IF(ISNA(VLOOKUP(B228,'Licenciés 2023'!$A:$L,6,FALSE)),"",VLOOKUP(B228,'Licenciés 2023'!$A:$L,6,FALSE))</f>
        <v/>
      </c>
      <c r="H228" s="2" t="str">
        <f t="shared" si="8"/>
        <v/>
      </c>
      <c r="I228" s="12" t="str">
        <f>IF(ISNA(VLOOKUP(B228,'Licenciés 2023'!$A:$L,9,FALSE)),"",VLOOKUP(B228,'Licenciés 2023'!$A:$L,9,FALSE))</f>
        <v/>
      </c>
      <c r="J228" s="2" t="str">
        <f>IF(ISNA(VLOOKUP(B228,'Licenciés 2023'!$A:$L,8,FALSE)),"",VLOOKUP(B228,'Licenciés 2023'!$A:$L,8,FALSE))</f>
        <v/>
      </c>
      <c r="K228" s="11"/>
      <c r="L228" s="69"/>
      <c r="M228" s="69"/>
      <c r="N228" s="66"/>
    </row>
    <row r="229" spans="1:14" ht="16" hidden="1" outlineLevel="1">
      <c r="A229" s="1"/>
      <c r="B229" s="1"/>
      <c r="C229" s="2" t="str">
        <f>IF(ISNA(VLOOKUP(B229,'Licenciés 2023'!$A:$L,3,FALSE)),"",VLOOKUP(B229,'Licenciés 2023'!$A:$L,3,FALSE))</f>
        <v/>
      </c>
      <c r="D229" s="2" t="str">
        <f>IF(ISNA(VLOOKUP(B229,'Licenciés 2023'!$A:$L,4,FALSE)),"",VLOOKUP(B229,'Licenciés 2023'!$A:$L,4,FALSE))</f>
        <v/>
      </c>
      <c r="E229" s="2" t="str">
        <f>IF(ISNA(VLOOKUP(B229,'Licenciés 2023'!$A:$L,5,FALSE)),"",VLOOKUP(B229,'Licenciés 2023'!$A:$L,5,FALSE))</f>
        <v/>
      </c>
      <c r="F229" s="2" t="str">
        <f>IF(ISNA(VLOOKUP(B229,'Licenciés 2023'!$A:$L,7,FALSE)),"",VLOOKUP(B229,'Licenciés 2023'!$A:$L,7,FALSE))</f>
        <v/>
      </c>
      <c r="G229" s="2" t="str">
        <f>IF(ISNA(VLOOKUP(B229,'Licenciés 2023'!$A:$L,6,FALSE)),"",VLOOKUP(B229,'Licenciés 2023'!$A:$L,6,FALSE))</f>
        <v/>
      </c>
      <c r="H229" s="2" t="str">
        <f t="shared" si="8"/>
        <v/>
      </c>
      <c r="I229" s="12" t="str">
        <f>IF(ISNA(VLOOKUP(B229,'Licenciés 2023'!$A:$L,9,FALSE)),"",VLOOKUP(B229,'Licenciés 2023'!$A:$L,9,FALSE))</f>
        <v/>
      </c>
      <c r="J229" s="2" t="str">
        <f>IF(ISNA(VLOOKUP(B229,'Licenciés 2023'!$A:$L,8,FALSE)),"",VLOOKUP(B229,'Licenciés 2023'!$A:$L,8,FALSE))</f>
        <v/>
      </c>
      <c r="K229" s="11"/>
      <c r="L229" s="69"/>
      <c r="M229" s="69"/>
      <c r="N229" s="66"/>
    </row>
    <row r="230" spans="1:14" ht="16" hidden="1" outlineLevel="1">
      <c r="A230" s="1"/>
      <c r="B230" s="1"/>
      <c r="C230" s="2" t="str">
        <f>IF(ISNA(VLOOKUP(B230,'Licenciés 2023'!$A:$L,3,FALSE)),"",VLOOKUP(B230,'Licenciés 2023'!$A:$L,3,FALSE))</f>
        <v/>
      </c>
      <c r="D230" s="2" t="str">
        <f>IF(ISNA(VLOOKUP(B230,'Licenciés 2023'!$A:$L,4,FALSE)),"",VLOOKUP(B230,'Licenciés 2023'!$A:$L,4,FALSE))</f>
        <v/>
      </c>
      <c r="E230" s="2" t="str">
        <f>IF(ISNA(VLOOKUP(B230,'Licenciés 2023'!$A:$L,5,FALSE)),"",VLOOKUP(B230,'Licenciés 2023'!$A:$L,5,FALSE))</f>
        <v/>
      </c>
      <c r="F230" s="2" t="str">
        <f>IF(ISNA(VLOOKUP(B230,'Licenciés 2023'!$A:$L,7,FALSE)),"",VLOOKUP(B230,'Licenciés 2023'!$A:$L,7,FALSE))</f>
        <v/>
      </c>
      <c r="G230" s="2" t="str">
        <f>IF(ISNA(VLOOKUP(B230,'Licenciés 2023'!$A:$L,6,FALSE)),"",VLOOKUP(B230,'Licenciés 2023'!$A:$L,6,FALSE))</f>
        <v/>
      </c>
      <c r="H230" s="2" t="str">
        <f t="shared" si="8"/>
        <v/>
      </c>
      <c r="I230" s="12" t="str">
        <f>IF(ISNA(VLOOKUP(B230,'Licenciés 2023'!$A:$L,9,FALSE)),"",VLOOKUP(B230,'Licenciés 2023'!$A:$L,9,FALSE))</f>
        <v/>
      </c>
      <c r="J230" s="2" t="str">
        <f>IF(ISNA(VLOOKUP(B230,'Licenciés 2023'!$A:$L,8,FALSE)),"",VLOOKUP(B230,'Licenciés 2023'!$A:$L,8,FALSE))</f>
        <v/>
      </c>
      <c r="K230" s="11"/>
      <c r="L230" s="69"/>
      <c r="M230" s="69"/>
      <c r="N230" s="66"/>
    </row>
    <row r="231" spans="1:14" ht="16" hidden="1" outlineLevel="1">
      <c r="A231" s="1"/>
      <c r="B231" s="1"/>
      <c r="C231" s="2" t="str">
        <f>IF(ISNA(VLOOKUP(B231,'Licenciés 2023'!$A:$L,3,FALSE)),"",VLOOKUP(B231,'Licenciés 2023'!$A:$L,3,FALSE))</f>
        <v/>
      </c>
      <c r="D231" s="2" t="str">
        <f>IF(ISNA(VLOOKUP(B231,'Licenciés 2023'!$A:$L,4,FALSE)),"",VLOOKUP(B231,'Licenciés 2023'!$A:$L,4,FALSE))</f>
        <v/>
      </c>
      <c r="E231" s="2" t="str">
        <f>IF(ISNA(VLOOKUP(B231,'Licenciés 2023'!$A:$L,5,FALSE)),"",VLOOKUP(B231,'Licenciés 2023'!$A:$L,5,FALSE))</f>
        <v/>
      </c>
      <c r="F231" s="2" t="str">
        <f>IF(ISNA(VLOOKUP(B231,'Licenciés 2023'!$A:$L,7,FALSE)),"",VLOOKUP(B231,'Licenciés 2023'!$A:$L,7,FALSE))</f>
        <v/>
      </c>
      <c r="G231" s="2" t="str">
        <f>IF(ISNA(VLOOKUP(B231,'Licenciés 2023'!$A:$L,6,FALSE)),"",VLOOKUP(B231,'Licenciés 2023'!$A:$L,6,FALSE))</f>
        <v/>
      </c>
      <c r="H231" s="2" t="str">
        <f t="shared" si="8"/>
        <v/>
      </c>
      <c r="I231" s="12" t="str">
        <f>IF(ISNA(VLOOKUP(B231,'Licenciés 2023'!$A:$L,9,FALSE)),"",VLOOKUP(B231,'Licenciés 2023'!$A:$L,9,FALSE))</f>
        <v/>
      </c>
      <c r="J231" s="2" t="str">
        <f>IF(ISNA(VLOOKUP(B231,'Licenciés 2023'!$A:$L,8,FALSE)),"",VLOOKUP(B231,'Licenciés 2023'!$A:$L,8,FALSE))</f>
        <v/>
      </c>
      <c r="K231" s="11"/>
      <c r="L231" s="69"/>
      <c r="M231" s="69"/>
      <c r="N231" s="66"/>
    </row>
    <row r="232" spans="1:14" collapsed="1">
      <c r="L232" s="64" t="s">
        <v>6287</v>
      </c>
      <c r="M232" s="65"/>
      <c r="N232" s="66">
        <f>SUM(N13:N206)</f>
        <v>0</v>
      </c>
    </row>
  </sheetData>
  <mergeCells count="24">
    <mergeCell ref="L232:M232"/>
    <mergeCell ref="F8:I8"/>
    <mergeCell ref="B180:J180"/>
    <mergeCell ref="B2:J2"/>
    <mergeCell ref="D4:E4"/>
    <mergeCell ref="D5:E5"/>
    <mergeCell ref="D6:E6"/>
    <mergeCell ref="D7:E7"/>
    <mergeCell ref="F4:I4"/>
    <mergeCell ref="F5:I5"/>
    <mergeCell ref="F6:I6"/>
    <mergeCell ref="F7:I7"/>
    <mergeCell ref="B154:J154"/>
    <mergeCell ref="D8:E8"/>
    <mergeCell ref="B13:J13"/>
    <mergeCell ref="B24:J24"/>
    <mergeCell ref="B50:J50"/>
    <mergeCell ref="L11:M11"/>
    <mergeCell ref="B206:J206"/>
    <mergeCell ref="B102:J102"/>
    <mergeCell ref="B128:J128"/>
    <mergeCell ref="D10:E10"/>
    <mergeCell ref="F10:H10"/>
    <mergeCell ref="B76:J76"/>
  </mergeCells>
  <dataValidations count="1">
    <dataValidation type="list" allowBlank="1" showInputMessage="1" showErrorMessage="1" sqref="F4" xr:uid="{00000000-0002-0000-0000-000000000000}">
      <formula1>Epreuves</formula1>
    </dataValidation>
  </dataValidations>
  <pageMargins left="0.7" right="0.7" top="0.75" bottom="0.75" header="0.3" footer="0.3"/>
  <pageSetup paperSize="9" scale="55" orientation="landscape" r:id="rId1"/>
  <headerFooter>
    <oddFooter>&amp;C&amp;1#&amp;"Calibri"&amp;10&amp;K0078D7C1 - Interne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0">
        <x14:dataValidation type="list" allowBlank="1" showInputMessage="1" showErrorMessage="1" xr:uid="{00000000-0002-0000-0000-000001000000}">
          <x14:formula1>
            <xm:f>Paramètres!$A$2:$A$35</xm:f>
          </x14:formula1>
          <xm:sqref>F10:H10</xm:sqref>
        </x14:dataValidation>
        <x14:dataValidation type="list" showInputMessage="1" showErrorMessage="1" xr:uid="{00000000-0002-0000-0000-000002000000}">
          <x14:formula1>
            <xm:f>OFFSET('Listes conditionnelles'!$I$3,,,COUNTIF('Listes conditionnelles'!$I$3:$I$100,"&gt;&lt;"&amp;""))</xm:f>
          </x14:formula1>
          <xm:sqref>B181:B205</xm:sqref>
        </x14:dataValidation>
        <x14:dataValidation type="list" showInputMessage="1" showErrorMessage="1" xr:uid="{00000000-0002-0000-0000-000003000000}">
          <x14:formula1>
            <xm:f>OFFSET('Listes conditionnelles'!$H$3,,,COUNTIF('Listes conditionnelles'!$H$3:$H$100,"&gt;&lt;"&amp;""))</xm:f>
          </x14:formula1>
          <xm:sqref>B155:B179</xm:sqref>
        </x14:dataValidation>
        <x14:dataValidation type="list" showInputMessage="1" showErrorMessage="1" xr:uid="{00000000-0002-0000-0000-000004000000}">
          <x14:formula1>
            <xm:f>OFFSET('Listes conditionnelles'!$G$3,,,COUNTIF('Listes conditionnelles'!$G$3:$G$100,"&gt;&lt;"&amp;""))</xm:f>
          </x14:formula1>
          <xm:sqref>B129:B153</xm:sqref>
        </x14:dataValidation>
        <x14:dataValidation type="list" showInputMessage="1" showErrorMessage="1" xr:uid="{00000000-0002-0000-0000-000005000000}">
          <x14:formula1>
            <xm:f>OFFSET('Listes conditionnelles'!$F$3,,,COUNTIF('Listes conditionnelles'!$F$3:$F$100,"&gt;&lt;"&amp;""))</xm:f>
          </x14:formula1>
          <xm:sqref>B103:B127</xm:sqref>
        </x14:dataValidation>
        <x14:dataValidation type="list" allowBlank="1" showInputMessage="1" showErrorMessage="1" xr:uid="{00000000-0002-0000-0000-000006000000}">
          <x14:formula1>
            <xm:f>OFFSET('Listes conditionnelles'!$E$3,,,COUNTIF('Listes conditionnelles'!$E$3:$E$100,"&gt;&lt;"&amp;""))</xm:f>
          </x14:formula1>
          <xm:sqref>B77:B101</xm:sqref>
        </x14:dataValidation>
        <x14:dataValidation type="list" showInputMessage="1" showErrorMessage="1" xr:uid="{00000000-0002-0000-0000-000007000000}">
          <x14:formula1>
            <xm:f>OFFSET('Listes conditionnelles'!$D$3,,,COUNTIF('Listes conditionnelles'!$D$3:$D$100,"&gt;&lt;"&amp;""))</xm:f>
          </x14:formula1>
          <xm:sqref>B51:B75</xm:sqref>
        </x14:dataValidation>
        <x14:dataValidation type="list" showInputMessage="1" showErrorMessage="1" xr:uid="{00000000-0002-0000-0000-000008000000}">
          <x14:formula1>
            <xm:f>OFFSET('Listes conditionnelles'!$C$3,,,COUNTIF('Listes conditionnelles'!$C$3:$C$100,"&gt;&lt;"&amp;""))</xm:f>
          </x14:formula1>
          <xm:sqref>B25:B49</xm:sqref>
        </x14:dataValidation>
        <x14:dataValidation type="list" showInputMessage="1" showErrorMessage="1" xr:uid="{00000000-0002-0000-0000-000009000000}">
          <x14:formula1>
            <xm:f>OFFSET('Listes conditionnelles'!$B$3,,,COUNTIF('Listes conditionnelles'!$B$3:$B$100,"&gt;&lt;"&amp;""))</xm:f>
          </x14:formula1>
          <xm:sqref>B14:B23</xm:sqref>
        </x14:dataValidation>
        <x14:dataValidation type="list" showInputMessage="1" showErrorMessage="1" xr:uid="{00000000-0002-0000-0000-00000A000000}">
          <x14:formula1>
            <xm:f>OFFSET('Listes conditionnelles'!$J$3,,,COUNTIF('Listes conditionnelles'!$J$3:$J$131,"&gt;&lt;"&amp;""))</xm:f>
          </x14:formula1>
          <xm:sqref>B207:B231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Feuil2"/>
  <dimension ref="B2:J131"/>
  <sheetViews>
    <sheetView workbookViewId="0">
      <selection activeCell="J90" sqref="J90"/>
    </sheetView>
  </sheetViews>
  <sheetFormatPr baseColWidth="10" defaultColWidth="10.6640625" defaultRowHeight="15"/>
  <cols>
    <col min="2" max="2" width="17.1640625" bestFit="1" customWidth="1"/>
    <col min="3" max="3" width="20.1640625" bestFit="1" customWidth="1"/>
    <col min="4" max="4" width="15.83203125" bestFit="1" customWidth="1"/>
    <col min="5" max="5" width="22.5" bestFit="1" customWidth="1"/>
    <col min="6" max="6" width="18.6640625" bestFit="1" customWidth="1"/>
    <col min="7" max="7" width="23.1640625" bestFit="1" customWidth="1"/>
    <col min="8" max="8" width="17.33203125" bestFit="1" customWidth="1"/>
    <col min="9" max="9" width="24.33203125" bestFit="1" customWidth="1"/>
    <col min="10" max="10" width="24.5" bestFit="1" customWidth="1"/>
  </cols>
  <sheetData>
    <row r="2" spans="2:10">
      <c r="B2" s="19" t="s">
        <v>43</v>
      </c>
      <c r="C2" s="19" t="s">
        <v>35</v>
      </c>
      <c r="D2" s="19" t="s">
        <v>32</v>
      </c>
      <c r="E2" s="19" t="s">
        <v>22</v>
      </c>
      <c r="F2" s="19" t="s">
        <v>23</v>
      </c>
      <c r="G2" s="19" t="s">
        <v>20</v>
      </c>
      <c r="H2" s="19" t="s">
        <v>24</v>
      </c>
      <c r="I2" s="19" t="s">
        <v>83</v>
      </c>
      <c r="J2" s="19" t="s">
        <v>96</v>
      </c>
    </row>
    <row r="3" spans="2:10">
      <c r="B3" s="1" t="str">
        <f t="array" aca="1" ref="B3" ca="1">IF(ROWS('Licenciés 2023'!$1:1)&lt;=COUNTIF(cond,Feuil1!$K$13),INDEX(champ,SMALL(IF(cond=Feuil1!$K$13,ROW(INDIRECT("1:"&amp;ROWS(champ)))),ROWS('Licenciés 2023'!$1:1))),"")</f>
        <v/>
      </c>
      <c r="C3" s="1" t="str">
        <f t="array" aca="1" ref="C3" ca="1">IF(ROWS('Licenciés 2023'!$1:1)&lt;=COUNTIF(cond,Feuil1!$K$24),INDEX(champ,SMALL(IF(cond=Feuil1!$K$24,ROW(INDIRECT("1:"&amp;ROWS(champ)))),ROWS('Licenciés 2023'!$1:1))),"")</f>
        <v/>
      </c>
      <c r="D3" s="1" t="str">
        <f t="array" aca="1" ref="D3" ca="1">IF(ROWS('Licenciés 2023'!$1:1)&lt;=COUNTIF(cond,Feuil1!$K$50),INDEX(champ,SMALL(IF(cond=Feuil1!$K$50,ROW(INDIRECT("1:"&amp;ROWS(champ)))),ROWS('Licenciés 2023'!$1:1))),"")</f>
        <v/>
      </c>
      <c r="E3" s="1" t="str">
        <f t="array" aca="1" ref="E3" ca="1">IF(ROWS('Licenciés 2023'!$1:1)&lt;=COUNTIF(cond,Feuil1!$K$76),INDEX(champ,SMALL(IF(cond=Feuil1!$K$76,ROW(INDIRECT("1:"&amp;ROWS(champ)))),ROWS('Licenciés 2023'!$1:1))),"")</f>
        <v/>
      </c>
      <c r="F3" s="1" t="str">
        <f t="array" aca="1" ref="F3" ca="1">IF(ROWS('Licenciés 2023'!$1:1)&lt;=COUNTIF(cond,Feuil1!$K$102),INDEX(champ,SMALL(IF(cond=Feuil1!$K$102,ROW(INDIRECT("1:"&amp;ROWS(champ)))),ROWS('Licenciés 2023'!$1:1))),"")</f>
        <v/>
      </c>
      <c r="G3" s="1" t="str">
        <f t="array" aca="1" ref="G3" ca="1">IF(ROWS('Licenciés 2023'!$1:1)&lt;=COUNTIF(cond,Feuil1!$K$128),INDEX(champ,SMALL(IF(cond=Feuil1!$K$128,ROW(INDIRECT("1:"&amp;ROWS(champ)))),ROWS('Licenciés 2023'!$1:1))),"")</f>
        <v/>
      </c>
      <c r="H3" s="1" t="str">
        <f t="array" aca="1" ref="H3" ca="1">IF(ROWS('Licenciés 2023'!$1:1)&lt;=COUNTIF(cond,Feuil1!$K$154),INDEX(champ,SMALL(IF(cond=Feuil1!$K$154,ROW(INDIRECT("1:"&amp;ROWS(champ)))),ROWS('Licenciés 2023'!$1:1))),"")</f>
        <v/>
      </c>
      <c r="I3" s="1" t="str">
        <f t="array" aca="1" ref="I3" ca="1">IF(ROWS('Licenciés 2023'!$1:1)&lt;=COUNTIF(cond,Feuil1!$K$180),INDEX(champ,SMALL(IF(cond=Feuil1!$K$180,ROW(INDIRECT("1:"&amp;ROWS(champ)))),ROWS('Licenciés 2023'!$1:1))),"")</f>
        <v>MATHIEU BADELIER</v>
      </c>
      <c r="J3" s="1" t="str">
        <f t="array" aca="1" ref="J3" ca="1">IF(ROWS('Licenciés 2023'!$1:1)&lt;=COUNTIF(cond,Feuil1!$K$206),INDEX(champ,SMALL(IF(cond=Feuil1!$K$206,ROW(INDIRECT("1:"&amp;ROWS(champ)))),ROWS('Licenciés 2023'!$1:1))),"")</f>
        <v>LAURENT BERTHELOT</v>
      </c>
    </row>
    <row r="4" spans="2:10">
      <c r="B4" s="1" t="str">
        <f t="array" aca="1" ref="B4" ca="1">IF(ROWS('Licenciés 2023'!$1:2)&lt;=COUNTIF(cond,Feuil1!$K$13),INDEX(champ,SMALL(IF(cond=Feuil1!$K$13,ROW(INDIRECT("1:"&amp;ROWS(champ)))),ROWS('Licenciés 2023'!$1:2))),"")</f>
        <v/>
      </c>
      <c r="C4" s="1" t="str">
        <f t="array" aca="1" ref="C4" ca="1">IF(ROWS('Licenciés 2023'!$1:2)&lt;=COUNTIF(cond,Feuil1!$K$24),INDEX(champ,SMALL(IF(cond=Feuil1!$K$24,ROW(INDIRECT("1:"&amp;ROWS(champ)))),ROWS('Licenciés 2023'!$1:2))),"")</f>
        <v/>
      </c>
      <c r="D4" s="1" t="str">
        <f t="array" aca="1" ref="D4" ca="1">IF(ROWS('Licenciés 2023'!$1:2)&lt;=COUNTIF(cond,Feuil1!$K$50),INDEX(champ,SMALL(IF(cond=Feuil1!$K$50,ROW(INDIRECT("1:"&amp;ROWS(champ)))),ROWS('Licenciés 2023'!$1:2))),"")</f>
        <v/>
      </c>
      <c r="E4" s="1" t="str">
        <f t="array" aca="1" ref="E4" ca="1">IF(ROWS('Licenciés 2023'!$1:2)&lt;=COUNTIF(cond,Feuil1!$K$76),INDEX(champ,SMALL(IF(cond=Feuil1!$K$76,ROW(INDIRECT("1:"&amp;ROWS(champ)))),ROWS('Licenciés 2023'!$1:2))),"")</f>
        <v/>
      </c>
      <c r="F4" s="1" t="str">
        <f t="array" aca="1" ref="F4" ca="1">IF(ROWS('Licenciés 2023'!$1:2)&lt;=COUNTIF(cond,Feuil1!$K$102),INDEX(champ,SMALL(IF(cond=Feuil1!$K$102,ROW(INDIRECT("1:"&amp;ROWS(champ)))),ROWS('Licenciés 2023'!$1:2))),"")</f>
        <v/>
      </c>
      <c r="G4" s="1" t="str">
        <f t="array" aca="1" ref="G4" ca="1">IF(ROWS('Licenciés 2023'!$1:2)&lt;=COUNTIF(cond,Feuil1!$K$128),INDEX(champ,SMALL(IF(cond=Feuil1!$K$128,ROW(INDIRECT("1:"&amp;ROWS(champ)))),ROWS('Licenciés 2023'!$1:2))),"")</f>
        <v/>
      </c>
      <c r="H4" s="1" t="str">
        <f t="array" aca="1" ref="H4" ca="1">IF(ROWS('Licenciés 2023'!$1:2)&lt;=COUNTIF(cond,Feuil1!$K$154),INDEX(champ,SMALL(IF(cond=Feuil1!$K$154,ROW(INDIRECT("1:"&amp;ROWS(champ)))),ROWS('Licenciés 2023'!$1:2))),"")</f>
        <v/>
      </c>
      <c r="I4" s="1" t="str">
        <f t="array" aca="1" ref="I4" ca="1">IF(ROWS('Licenciés 2023'!$1:2)&lt;=COUNTIF(cond,Feuil1!$K$180),INDEX(champ,SMALL(IF(cond=Feuil1!$K$180,ROW(INDIRECT("1:"&amp;ROWS(champ)))),ROWS('Licenciés 2023'!$1:2))),"")</f>
        <v>Mamoun CHATI</v>
      </c>
      <c r="J4" s="1" t="str">
        <f t="array" aca="1" ref="J4" ca="1">IF(ROWS('Licenciés 2023'!$1:2)&lt;=COUNTIF(cond,Feuil1!$K$206),INDEX(champ,SMALL(IF(cond=Feuil1!$K$206,ROW(INDIRECT("1:"&amp;ROWS(champ)))),ROWS('Licenciés 2023'!$1:2))),"")</f>
        <v xml:space="preserve">Cecile BOURGAIN </v>
      </c>
    </row>
    <row r="5" spans="2:10">
      <c r="B5" s="1" t="str">
        <f t="array" aca="1" ref="B5" ca="1">IF(ROWS('Licenciés 2023'!$1:3)&lt;=COUNTIF(cond,Feuil1!$K$13),INDEX(champ,SMALL(IF(cond=Feuil1!$K$13,ROW(INDIRECT("1:"&amp;ROWS(champ)))),ROWS('Licenciés 2023'!$1:3))),"")</f>
        <v/>
      </c>
      <c r="C5" s="1" t="str">
        <f t="array" aca="1" ref="C5" ca="1">IF(ROWS('Licenciés 2023'!$1:3)&lt;=COUNTIF(cond,Feuil1!$K$24),INDEX(champ,SMALL(IF(cond=Feuil1!$K$24,ROW(INDIRECT("1:"&amp;ROWS(champ)))),ROWS('Licenciés 2023'!$1:3))),"")</f>
        <v/>
      </c>
      <c r="D5" s="1" t="str">
        <f t="array" aca="1" ref="D5" ca="1">IF(ROWS('Licenciés 2023'!$1:3)&lt;=COUNTIF(cond,Feuil1!$K$50),INDEX(champ,SMALL(IF(cond=Feuil1!$K$50,ROW(INDIRECT("1:"&amp;ROWS(champ)))),ROWS('Licenciés 2023'!$1:3))),"")</f>
        <v/>
      </c>
      <c r="E5" s="1" t="str">
        <f t="array" aca="1" ref="E5" ca="1">IF(ROWS('Licenciés 2023'!$1:3)&lt;=COUNTIF(cond,Feuil1!$K$76),INDEX(champ,SMALL(IF(cond=Feuil1!$K$76,ROW(INDIRECT("1:"&amp;ROWS(champ)))),ROWS('Licenciés 2023'!$1:3))),"")</f>
        <v/>
      </c>
      <c r="F5" s="1" t="str">
        <f t="array" aca="1" ref="F5" ca="1">IF(ROWS('Licenciés 2023'!$1:3)&lt;=COUNTIF(cond,Feuil1!$K$102),INDEX(champ,SMALL(IF(cond=Feuil1!$K$102,ROW(INDIRECT("1:"&amp;ROWS(champ)))),ROWS('Licenciés 2023'!$1:3))),"")</f>
        <v/>
      </c>
      <c r="G5" s="1" t="str">
        <f t="array" aca="1" ref="G5" ca="1">IF(ROWS('Licenciés 2023'!$1:3)&lt;=COUNTIF(cond,Feuil1!$K$128),INDEX(champ,SMALL(IF(cond=Feuil1!$K$128,ROW(INDIRECT("1:"&amp;ROWS(champ)))),ROWS('Licenciés 2023'!$1:3))),"")</f>
        <v/>
      </c>
      <c r="H5" s="1" t="str">
        <f t="array" aca="1" ref="H5" ca="1">IF(ROWS('Licenciés 2023'!$1:3)&lt;=COUNTIF(cond,Feuil1!$K$154),INDEX(champ,SMALL(IF(cond=Feuil1!$K$154,ROW(INDIRECT("1:"&amp;ROWS(champ)))),ROWS('Licenciés 2023'!$1:3))),"")</f>
        <v/>
      </c>
      <c r="I5" s="1" t="str">
        <f t="array" aca="1" ref="I5" ca="1">IF(ROWS('Licenciés 2023'!$1:3)&lt;=COUNTIF(cond,Feuil1!$K$180),INDEX(champ,SMALL(IF(cond=Feuil1!$K$180,ROW(INDIRECT("1:"&amp;ROWS(champ)))),ROWS('Licenciés 2023'!$1:3))),"")</f>
        <v>Jeremy COURT</v>
      </c>
      <c r="J5" s="1" t="str">
        <f t="array" aca="1" ref="J5" ca="1">IF(ROWS('Licenciés 2023'!$1:3)&lt;=COUNTIF(cond,Feuil1!$K$206),INDEX(champ,SMALL(IF(cond=Feuil1!$K$206,ROW(INDIRECT("1:"&amp;ROWS(champ)))),ROWS('Licenciés 2023'!$1:3))),"")</f>
        <v>Christophe CHEVRIER</v>
      </c>
    </row>
    <row r="6" spans="2:10">
      <c r="B6" s="1" t="str">
        <f t="array" aca="1" ref="B6" ca="1">IF(ROWS('Licenciés 2023'!$1:4)&lt;=COUNTIF(cond,Feuil1!$K$13),INDEX(champ,SMALL(IF(cond=Feuil1!$K$13,ROW(INDIRECT("1:"&amp;ROWS(champ)))),ROWS('Licenciés 2023'!$1:4))),"")</f>
        <v/>
      </c>
      <c r="C6" s="1" t="str">
        <f t="array" aca="1" ref="C6" ca="1">IF(ROWS('Licenciés 2023'!$1:4)&lt;=COUNTIF(cond,Feuil1!$K$24),INDEX(champ,SMALL(IF(cond=Feuil1!$K$24,ROW(INDIRECT("1:"&amp;ROWS(champ)))),ROWS('Licenciés 2023'!$1:4))),"")</f>
        <v/>
      </c>
      <c r="D6" s="1" t="str">
        <f t="array" aca="1" ref="D6" ca="1">IF(ROWS('Licenciés 2023'!$1:4)&lt;=COUNTIF(cond,Feuil1!$K$50),INDEX(champ,SMALL(IF(cond=Feuil1!$K$50,ROW(INDIRECT("1:"&amp;ROWS(champ)))),ROWS('Licenciés 2023'!$1:4))),"")</f>
        <v/>
      </c>
      <c r="E6" s="1" t="str">
        <f t="array" aca="1" ref="E6" ca="1">IF(ROWS('Licenciés 2023'!$1:4)&lt;=COUNTIF(cond,Feuil1!$K$76),INDEX(champ,SMALL(IF(cond=Feuil1!$K$76,ROW(INDIRECT("1:"&amp;ROWS(champ)))),ROWS('Licenciés 2023'!$1:4))),"")</f>
        <v/>
      </c>
      <c r="F6" s="1" t="str">
        <f t="array" aca="1" ref="F6" ca="1">IF(ROWS('Licenciés 2023'!$1:4)&lt;=COUNTIF(cond,Feuil1!$K$102),INDEX(champ,SMALL(IF(cond=Feuil1!$K$102,ROW(INDIRECT("1:"&amp;ROWS(champ)))),ROWS('Licenciés 2023'!$1:4))),"")</f>
        <v/>
      </c>
      <c r="G6" s="1" t="str">
        <f t="array" aca="1" ref="G6" ca="1">IF(ROWS('Licenciés 2023'!$1:4)&lt;=COUNTIF(cond,Feuil1!$K$128),INDEX(champ,SMALL(IF(cond=Feuil1!$K$128,ROW(INDIRECT("1:"&amp;ROWS(champ)))),ROWS('Licenciés 2023'!$1:4))),"")</f>
        <v/>
      </c>
      <c r="H6" s="1" t="str">
        <f t="array" aca="1" ref="H6" ca="1">IF(ROWS('Licenciés 2023'!$1:4)&lt;=COUNTIF(cond,Feuil1!$K$154),INDEX(champ,SMALL(IF(cond=Feuil1!$K$154,ROW(INDIRECT("1:"&amp;ROWS(champ)))),ROWS('Licenciés 2023'!$1:4))),"")</f>
        <v/>
      </c>
      <c r="I6" s="1" t="str">
        <f t="array" aca="1" ref="I6" ca="1">IF(ROWS('Licenciés 2023'!$1:4)&lt;=COUNTIF(cond,Feuil1!$K$180),INDEX(champ,SMALL(IF(cond=Feuil1!$K$180,ROW(INDIRECT("1:"&amp;ROWS(champ)))),ROWS('Licenciés 2023'!$1:4))),"")</f>
        <v/>
      </c>
      <c r="J6" s="1" t="str">
        <f t="array" aca="1" ref="J6" ca="1">IF(ROWS('Licenciés 2023'!$1:4)&lt;=COUNTIF(cond,Feuil1!$K$206),INDEX(champ,SMALL(IF(cond=Feuil1!$K$206,ROW(INDIRECT("1:"&amp;ROWS(champ)))),ROWS('Licenciés 2023'!$1:4))),"")</f>
        <v>Samuel COQUILLON</v>
      </c>
    </row>
    <row r="7" spans="2:10">
      <c r="B7" s="1" t="str">
        <f t="array" aca="1" ref="B7" ca="1">IF(ROWS('Licenciés 2023'!$1:5)&lt;=COUNTIF(cond,Feuil1!$K$13),INDEX(champ,SMALL(IF(cond=Feuil1!$K$13,ROW(INDIRECT("1:"&amp;ROWS(champ)))),ROWS('Licenciés 2023'!$1:5))),"")</f>
        <v/>
      </c>
      <c r="C7" s="1" t="str">
        <f t="array" aca="1" ref="C7" ca="1">IF(ROWS('Licenciés 2023'!$1:5)&lt;=COUNTIF(cond,Feuil1!$K$24),INDEX(champ,SMALL(IF(cond=Feuil1!$K$24,ROW(INDIRECT("1:"&amp;ROWS(champ)))),ROWS('Licenciés 2023'!$1:5))),"")</f>
        <v/>
      </c>
      <c r="D7" s="1" t="str">
        <f t="array" aca="1" ref="D7" ca="1">IF(ROWS('Licenciés 2023'!$1:5)&lt;=COUNTIF(cond,Feuil1!$K$50),INDEX(champ,SMALL(IF(cond=Feuil1!$K$50,ROW(INDIRECT("1:"&amp;ROWS(champ)))),ROWS('Licenciés 2023'!$1:5))),"")</f>
        <v/>
      </c>
      <c r="E7" s="1" t="str">
        <f t="array" aca="1" ref="E7" ca="1">IF(ROWS('Licenciés 2023'!$1:5)&lt;=COUNTIF(cond,Feuil1!$K$76),INDEX(champ,SMALL(IF(cond=Feuil1!$K$76,ROW(INDIRECT("1:"&amp;ROWS(champ)))),ROWS('Licenciés 2023'!$1:5))),"")</f>
        <v/>
      </c>
      <c r="F7" s="1" t="str">
        <f t="array" aca="1" ref="F7" ca="1">IF(ROWS('Licenciés 2023'!$1:5)&lt;=COUNTIF(cond,Feuil1!$K$102),INDEX(champ,SMALL(IF(cond=Feuil1!$K$102,ROW(INDIRECT("1:"&amp;ROWS(champ)))),ROWS('Licenciés 2023'!$1:5))),"")</f>
        <v/>
      </c>
      <c r="G7" s="1" t="str">
        <f t="array" aca="1" ref="G7" ca="1">IF(ROWS('Licenciés 2023'!$1:5)&lt;=COUNTIF(cond,Feuil1!$K$128),INDEX(champ,SMALL(IF(cond=Feuil1!$K$128,ROW(INDIRECT("1:"&amp;ROWS(champ)))),ROWS('Licenciés 2023'!$1:5))),"")</f>
        <v/>
      </c>
      <c r="H7" s="1" t="str">
        <f t="array" aca="1" ref="H7" ca="1">IF(ROWS('Licenciés 2023'!$1:5)&lt;=COUNTIF(cond,Feuil1!$K$154),INDEX(champ,SMALL(IF(cond=Feuil1!$K$154,ROW(INDIRECT("1:"&amp;ROWS(champ)))),ROWS('Licenciés 2023'!$1:5))),"")</f>
        <v/>
      </c>
      <c r="I7" s="1" t="str">
        <f t="array" aca="1" ref="I7" ca="1">IF(ROWS('Licenciés 2023'!$1:5)&lt;=COUNTIF(cond,Feuil1!$K$180),INDEX(champ,SMALL(IF(cond=Feuil1!$K$180,ROW(INDIRECT("1:"&amp;ROWS(champ)))),ROWS('Licenciés 2023'!$1:5))),"")</f>
        <v/>
      </c>
      <c r="J7" s="1" t="str">
        <f t="array" aca="1" ref="J7" ca="1">IF(ROWS('Licenciés 2023'!$1:5)&lt;=COUNTIF(cond,Feuil1!$K$206),INDEX(champ,SMALL(IF(cond=Feuil1!$K$206,ROW(INDIRECT("1:"&amp;ROWS(champ)))),ROWS('Licenciés 2023'!$1:5))),"")</f>
        <v>JACKY DUROCHER</v>
      </c>
    </row>
    <row r="8" spans="2:10">
      <c r="B8" s="1" t="str">
        <f t="array" aca="1" ref="B8" ca="1">IF(ROWS('Licenciés 2023'!$1:6)&lt;=COUNTIF(cond,Feuil1!$K$13),INDEX(champ,SMALL(IF(cond=Feuil1!$K$13,ROW(INDIRECT("1:"&amp;ROWS(champ)))),ROWS('Licenciés 2023'!$1:6))),"")</f>
        <v/>
      </c>
      <c r="C8" s="1" t="str">
        <f t="array" aca="1" ref="C8" ca="1">IF(ROWS('Licenciés 2023'!$1:6)&lt;=COUNTIF(cond,Feuil1!$K$24),INDEX(champ,SMALL(IF(cond=Feuil1!$K$24,ROW(INDIRECT("1:"&amp;ROWS(champ)))),ROWS('Licenciés 2023'!$1:6))),"")</f>
        <v/>
      </c>
      <c r="D8" s="1" t="str">
        <f t="array" aca="1" ref="D8" ca="1">IF(ROWS('Licenciés 2023'!$1:6)&lt;=COUNTIF(cond,Feuil1!$K$50),INDEX(champ,SMALL(IF(cond=Feuil1!$K$50,ROW(INDIRECT("1:"&amp;ROWS(champ)))),ROWS('Licenciés 2023'!$1:6))),"")</f>
        <v/>
      </c>
      <c r="E8" s="1" t="str">
        <f t="array" aca="1" ref="E8" ca="1">IF(ROWS('Licenciés 2023'!$1:6)&lt;=COUNTIF(cond,Feuil1!$K$76),INDEX(champ,SMALL(IF(cond=Feuil1!$K$76,ROW(INDIRECT("1:"&amp;ROWS(champ)))),ROWS('Licenciés 2023'!$1:6))),"")</f>
        <v/>
      </c>
      <c r="F8" s="1" t="str">
        <f t="array" aca="1" ref="F8" ca="1">IF(ROWS('Licenciés 2023'!$1:6)&lt;=COUNTIF(cond,Feuil1!$K$102),INDEX(champ,SMALL(IF(cond=Feuil1!$K$102,ROW(INDIRECT("1:"&amp;ROWS(champ)))),ROWS('Licenciés 2023'!$1:6))),"")</f>
        <v/>
      </c>
      <c r="G8" s="1" t="str">
        <f t="array" aca="1" ref="G8" ca="1">IF(ROWS('Licenciés 2023'!$1:6)&lt;=COUNTIF(cond,Feuil1!$K$128),INDEX(champ,SMALL(IF(cond=Feuil1!$K$128,ROW(INDIRECT("1:"&amp;ROWS(champ)))),ROWS('Licenciés 2023'!$1:6))),"")</f>
        <v/>
      </c>
      <c r="H8" s="1" t="str">
        <f t="array" aca="1" ref="H8" ca="1">IF(ROWS('Licenciés 2023'!$1:6)&lt;=COUNTIF(cond,Feuil1!$K$154),INDEX(champ,SMALL(IF(cond=Feuil1!$K$154,ROW(INDIRECT("1:"&amp;ROWS(champ)))),ROWS('Licenciés 2023'!$1:6))),"")</f>
        <v/>
      </c>
      <c r="I8" s="1" t="str">
        <f t="array" aca="1" ref="I8" ca="1">IF(ROWS('Licenciés 2023'!$1:6)&lt;=COUNTIF(cond,Feuil1!$K$180),INDEX(champ,SMALL(IF(cond=Feuil1!$K$180,ROW(INDIRECT("1:"&amp;ROWS(champ)))),ROWS('Licenciés 2023'!$1:6))),"")</f>
        <v/>
      </c>
      <c r="J8" s="1" t="str">
        <f t="array" aca="1" ref="J8" ca="1">IF(ROWS('Licenciés 2023'!$1:6)&lt;=COUNTIF(cond,Feuil1!$K$206),INDEX(champ,SMALL(IF(cond=Feuil1!$K$206,ROW(INDIRECT("1:"&amp;ROWS(champ)))),ROWS('Licenciés 2023'!$1:6))),"")</f>
        <v>Bernard DUSSOUR</v>
      </c>
    </row>
    <row r="9" spans="2:10">
      <c r="B9" s="1" t="str">
        <f t="array" aca="1" ref="B9" ca="1">IF(ROWS('Licenciés 2023'!$1:7)&lt;=COUNTIF(cond,Feuil1!$K$13),INDEX(champ,SMALL(IF(cond=Feuil1!$K$13,ROW(INDIRECT("1:"&amp;ROWS(champ)))),ROWS('Licenciés 2023'!$1:7))),"")</f>
        <v/>
      </c>
      <c r="C9" s="1" t="str">
        <f t="array" aca="1" ref="C9" ca="1">IF(ROWS('Licenciés 2023'!$1:7)&lt;=COUNTIF(cond,Feuil1!$K$24),INDEX(champ,SMALL(IF(cond=Feuil1!$K$24,ROW(INDIRECT("1:"&amp;ROWS(champ)))),ROWS('Licenciés 2023'!$1:7))),"")</f>
        <v/>
      </c>
      <c r="D9" s="1" t="str">
        <f t="array" aca="1" ref="D9" ca="1">IF(ROWS('Licenciés 2023'!$1:7)&lt;=COUNTIF(cond,Feuil1!$K$50),INDEX(champ,SMALL(IF(cond=Feuil1!$K$50,ROW(INDIRECT("1:"&amp;ROWS(champ)))),ROWS('Licenciés 2023'!$1:7))),"")</f>
        <v/>
      </c>
      <c r="E9" s="1" t="str">
        <f t="array" aca="1" ref="E9" ca="1">IF(ROWS('Licenciés 2023'!$1:7)&lt;=COUNTIF(cond,Feuil1!$K$76),INDEX(champ,SMALL(IF(cond=Feuil1!$K$76,ROW(INDIRECT("1:"&amp;ROWS(champ)))),ROWS('Licenciés 2023'!$1:7))),"")</f>
        <v/>
      </c>
      <c r="F9" s="1" t="str">
        <f t="array" aca="1" ref="F9" ca="1">IF(ROWS('Licenciés 2023'!$1:7)&lt;=COUNTIF(cond,Feuil1!$K$102),INDEX(champ,SMALL(IF(cond=Feuil1!$K$102,ROW(INDIRECT("1:"&amp;ROWS(champ)))),ROWS('Licenciés 2023'!$1:7))),"")</f>
        <v/>
      </c>
      <c r="G9" s="1" t="str">
        <f t="array" aca="1" ref="G9" ca="1">IF(ROWS('Licenciés 2023'!$1:7)&lt;=COUNTIF(cond,Feuil1!$K$128),INDEX(champ,SMALL(IF(cond=Feuil1!$K$128,ROW(INDIRECT("1:"&amp;ROWS(champ)))),ROWS('Licenciés 2023'!$1:7))),"")</f>
        <v/>
      </c>
      <c r="H9" s="1" t="str">
        <f t="array" aca="1" ref="H9" ca="1">IF(ROWS('Licenciés 2023'!$1:7)&lt;=COUNTIF(cond,Feuil1!$K$154),INDEX(champ,SMALL(IF(cond=Feuil1!$K$154,ROW(INDIRECT("1:"&amp;ROWS(champ)))),ROWS('Licenciés 2023'!$1:7))),"")</f>
        <v/>
      </c>
      <c r="I9" s="1" t="str">
        <f t="array" aca="1" ref="I9" ca="1">IF(ROWS('Licenciés 2023'!$1:7)&lt;=COUNTIF(cond,Feuil1!$K$180),INDEX(champ,SMALL(IF(cond=Feuil1!$K$180,ROW(INDIRECT("1:"&amp;ROWS(champ)))),ROWS('Licenciés 2023'!$1:7))),"")</f>
        <v/>
      </c>
      <c r="J9" s="1" t="str">
        <f t="array" aca="1" ref="J9" ca="1">IF(ROWS('Licenciés 2023'!$1:7)&lt;=COUNTIF(cond,Feuil1!$K$206),INDEX(champ,SMALL(IF(cond=Feuil1!$K$206,ROW(INDIRECT("1:"&amp;ROWS(champ)))),ROWS('Licenciés 2023'!$1:7))),"")</f>
        <v>BRUNO FOUQUET</v>
      </c>
    </row>
    <row r="10" spans="2:10">
      <c r="B10" s="1" t="str">
        <f t="array" aca="1" ref="B10" ca="1">IF(ROWS('Licenciés 2023'!$1:8)&lt;=COUNTIF(cond,Feuil1!$K$13),INDEX(champ,SMALL(IF(cond=Feuil1!$K$13,ROW(INDIRECT("1:"&amp;ROWS(champ)))),ROWS('Licenciés 2023'!$1:8))),"")</f>
        <v/>
      </c>
      <c r="C10" s="1" t="str">
        <f t="array" aca="1" ref="C10" ca="1">IF(ROWS('Licenciés 2023'!$1:8)&lt;=COUNTIF(cond,Feuil1!$K$24),INDEX(champ,SMALL(IF(cond=Feuil1!$K$24,ROW(INDIRECT("1:"&amp;ROWS(champ)))),ROWS('Licenciés 2023'!$1:8))),"")</f>
        <v/>
      </c>
      <c r="D10" s="1" t="str">
        <f t="array" aca="1" ref="D10" ca="1">IF(ROWS('Licenciés 2023'!$1:8)&lt;=COUNTIF(cond,Feuil1!$K$50),INDEX(champ,SMALL(IF(cond=Feuil1!$K$50,ROW(INDIRECT("1:"&amp;ROWS(champ)))),ROWS('Licenciés 2023'!$1:8))),"")</f>
        <v/>
      </c>
      <c r="E10" s="1" t="str">
        <f t="array" aca="1" ref="E10" ca="1">IF(ROWS('Licenciés 2023'!$1:8)&lt;=COUNTIF(cond,Feuil1!$K$76),INDEX(champ,SMALL(IF(cond=Feuil1!$K$76,ROW(INDIRECT("1:"&amp;ROWS(champ)))),ROWS('Licenciés 2023'!$1:8))),"")</f>
        <v/>
      </c>
      <c r="F10" s="1" t="str">
        <f t="array" aca="1" ref="F10" ca="1">IF(ROWS('Licenciés 2023'!$1:8)&lt;=COUNTIF(cond,Feuil1!$K$102),INDEX(champ,SMALL(IF(cond=Feuil1!$K$102,ROW(INDIRECT("1:"&amp;ROWS(champ)))),ROWS('Licenciés 2023'!$1:8))),"")</f>
        <v/>
      </c>
      <c r="G10" s="1" t="str">
        <f t="array" aca="1" ref="G10" ca="1">IF(ROWS('Licenciés 2023'!$1:8)&lt;=COUNTIF(cond,Feuil1!$K$128),INDEX(champ,SMALL(IF(cond=Feuil1!$K$128,ROW(INDIRECT("1:"&amp;ROWS(champ)))),ROWS('Licenciés 2023'!$1:8))),"")</f>
        <v/>
      </c>
      <c r="H10" s="1" t="str">
        <f t="array" aca="1" ref="H10" ca="1">IF(ROWS('Licenciés 2023'!$1:8)&lt;=COUNTIF(cond,Feuil1!$K$154),INDEX(champ,SMALL(IF(cond=Feuil1!$K$154,ROW(INDIRECT("1:"&amp;ROWS(champ)))),ROWS('Licenciés 2023'!$1:8))),"")</f>
        <v/>
      </c>
      <c r="I10" s="1" t="str">
        <f t="array" aca="1" ref="I10" ca="1">IF(ROWS('Licenciés 2023'!$1:8)&lt;=COUNTIF(cond,Feuil1!$K$180),INDEX(champ,SMALL(IF(cond=Feuil1!$K$180,ROW(INDIRECT("1:"&amp;ROWS(champ)))),ROWS('Licenciés 2023'!$1:8))),"")</f>
        <v/>
      </c>
      <c r="J10" s="1" t="str">
        <f t="array" aca="1" ref="J10" ca="1">IF(ROWS('Licenciés 2023'!$1:8)&lt;=COUNTIF(cond,Feuil1!$K$206),INDEX(champ,SMALL(IF(cond=Feuil1!$K$206,ROW(INDIRECT("1:"&amp;ROWS(champ)))),ROWS('Licenciés 2023'!$1:8))),"")</f>
        <v>Florence GAUTHIER</v>
      </c>
    </row>
    <row r="11" spans="2:10">
      <c r="B11" s="1" t="str">
        <f t="array" aca="1" ref="B11" ca="1">IF(ROWS('Licenciés 2023'!$1:9)&lt;=COUNTIF(cond,Feuil1!$K$13),INDEX(champ,SMALL(IF(cond=Feuil1!$K$13,ROW(INDIRECT("1:"&amp;ROWS(champ)))),ROWS('Licenciés 2023'!$1:9))),"")</f>
        <v/>
      </c>
      <c r="C11" s="1" t="str">
        <f t="array" aca="1" ref="C11" ca="1">IF(ROWS('Licenciés 2023'!$1:9)&lt;=COUNTIF(cond,Feuil1!$K$24),INDEX(champ,SMALL(IF(cond=Feuil1!$K$24,ROW(INDIRECT("1:"&amp;ROWS(champ)))),ROWS('Licenciés 2023'!$1:9))),"")</f>
        <v/>
      </c>
      <c r="D11" s="1" t="str">
        <f t="array" aca="1" ref="D11" ca="1">IF(ROWS('Licenciés 2023'!$1:9)&lt;=COUNTIF(cond,Feuil1!$K$50),INDEX(champ,SMALL(IF(cond=Feuil1!$K$50,ROW(INDIRECT("1:"&amp;ROWS(champ)))),ROWS('Licenciés 2023'!$1:9))),"")</f>
        <v/>
      </c>
      <c r="E11" s="1" t="str">
        <f t="array" aca="1" ref="E11" ca="1">IF(ROWS('Licenciés 2023'!$1:9)&lt;=COUNTIF(cond,Feuil1!$K$76),INDEX(champ,SMALL(IF(cond=Feuil1!$K$76,ROW(INDIRECT("1:"&amp;ROWS(champ)))),ROWS('Licenciés 2023'!$1:9))),"")</f>
        <v/>
      </c>
      <c r="F11" s="1" t="str">
        <f t="array" aca="1" ref="F11" ca="1">IF(ROWS('Licenciés 2023'!$1:9)&lt;=COUNTIF(cond,Feuil1!$K$102),INDEX(champ,SMALL(IF(cond=Feuil1!$K$102,ROW(INDIRECT("1:"&amp;ROWS(champ)))),ROWS('Licenciés 2023'!$1:9))),"")</f>
        <v/>
      </c>
      <c r="G11" s="1" t="str">
        <f t="array" aca="1" ref="G11" ca="1">IF(ROWS('Licenciés 2023'!$1:9)&lt;=COUNTIF(cond,Feuil1!$K$128),INDEX(champ,SMALL(IF(cond=Feuil1!$K$128,ROW(INDIRECT("1:"&amp;ROWS(champ)))),ROWS('Licenciés 2023'!$1:9))),"")</f>
        <v/>
      </c>
      <c r="H11" s="1" t="str">
        <f t="array" aca="1" ref="H11" ca="1">IF(ROWS('Licenciés 2023'!$1:9)&lt;=COUNTIF(cond,Feuil1!$K$154),INDEX(champ,SMALL(IF(cond=Feuil1!$K$154,ROW(INDIRECT("1:"&amp;ROWS(champ)))),ROWS('Licenciés 2023'!$1:9))),"")</f>
        <v/>
      </c>
      <c r="I11" s="1" t="str">
        <f t="array" aca="1" ref="I11" ca="1">IF(ROWS('Licenciés 2023'!$1:9)&lt;=COUNTIF(cond,Feuil1!$K$180),INDEX(champ,SMALL(IF(cond=Feuil1!$K$180,ROW(INDIRECT("1:"&amp;ROWS(champ)))),ROWS('Licenciés 2023'!$1:9))),"")</f>
        <v/>
      </c>
      <c r="J11" s="1" t="str">
        <f t="array" aca="1" ref="J11" ca="1">IF(ROWS('Licenciés 2023'!$1:9)&lt;=COUNTIF(cond,Feuil1!$K$206),INDEX(champ,SMALL(IF(cond=Feuil1!$K$206,ROW(INDIRECT("1:"&amp;ROWS(champ)))),ROWS('Licenciés 2023'!$1:9))),"")</f>
        <v>Marc JOYEAU</v>
      </c>
    </row>
    <row r="12" spans="2:10">
      <c r="B12" s="1" t="str">
        <f t="array" aca="1" ref="B12" ca="1">IF(ROWS('Licenciés 2023'!$1:10)&lt;=COUNTIF(cond,Feuil1!$K$13),INDEX(champ,SMALL(IF(cond=Feuil1!$K$13,ROW(INDIRECT("1:"&amp;ROWS(champ)))),ROWS('Licenciés 2023'!$1:10))),"")</f>
        <v/>
      </c>
      <c r="C12" s="1" t="str">
        <f t="array" aca="1" ref="C12" ca="1">IF(ROWS('Licenciés 2023'!$1:10)&lt;=COUNTIF(cond,Feuil1!$K$24),INDEX(champ,SMALL(IF(cond=Feuil1!$K$24,ROW(INDIRECT("1:"&amp;ROWS(champ)))),ROWS('Licenciés 2023'!$1:10))),"")</f>
        <v/>
      </c>
      <c r="D12" s="1" t="str">
        <f t="array" aca="1" ref="D12" ca="1">IF(ROWS('Licenciés 2023'!$1:10)&lt;=COUNTIF(cond,Feuil1!$K$50),INDEX(champ,SMALL(IF(cond=Feuil1!$K$50,ROW(INDIRECT("1:"&amp;ROWS(champ)))),ROWS('Licenciés 2023'!$1:10))),"")</f>
        <v/>
      </c>
      <c r="E12" s="1" t="str">
        <f t="array" aca="1" ref="E12" ca="1">IF(ROWS('Licenciés 2023'!$1:10)&lt;=COUNTIF(cond,Feuil1!$K$76),INDEX(champ,SMALL(IF(cond=Feuil1!$K$76,ROW(INDIRECT("1:"&amp;ROWS(champ)))),ROWS('Licenciés 2023'!$1:10))),"")</f>
        <v/>
      </c>
      <c r="F12" s="1" t="str">
        <f t="array" aca="1" ref="F12" ca="1">IF(ROWS('Licenciés 2023'!$1:10)&lt;=COUNTIF(cond,Feuil1!$K$102),INDEX(champ,SMALL(IF(cond=Feuil1!$K$102,ROW(INDIRECT("1:"&amp;ROWS(champ)))),ROWS('Licenciés 2023'!$1:10))),"")</f>
        <v/>
      </c>
      <c r="G12" s="1" t="str">
        <f t="array" aca="1" ref="G12" ca="1">IF(ROWS('Licenciés 2023'!$1:10)&lt;=COUNTIF(cond,Feuil1!$K$128),INDEX(champ,SMALL(IF(cond=Feuil1!$K$128,ROW(INDIRECT("1:"&amp;ROWS(champ)))),ROWS('Licenciés 2023'!$1:10))),"")</f>
        <v/>
      </c>
      <c r="H12" s="1" t="str">
        <f t="array" aca="1" ref="H12" ca="1">IF(ROWS('Licenciés 2023'!$1:10)&lt;=COUNTIF(cond,Feuil1!$K$154),INDEX(champ,SMALL(IF(cond=Feuil1!$K$154,ROW(INDIRECT("1:"&amp;ROWS(champ)))),ROWS('Licenciés 2023'!$1:10))),"")</f>
        <v/>
      </c>
      <c r="I12" s="1" t="str">
        <f t="array" aca="1" ref="I12" ca="1">IF(ROWS('Licenciés 2023'!$1:10)&lt;=COUNTIF(cond,Feuil1!$K$180),INDEX(champ,SMALL(IF(cond=Feuil1!$K$180,ROW(INDIRECT("1:"&amp;ROWS(champ)))),ROWS('Licenciés 2023'!$1:10))),"")</f>
        <v/>
      </c>
      <c r="J12" s="1" t="str">
        <f t="array" aca="1" ref="J12" ca="1">IF(ROWS('Licenciés 2023'!$1:10)&lt;=COUNTIF(cond,Feuil1!$K$206),INDEX(champ,SMALL(IF(cond=Feuil1!$K$206,ROW(INDIRECT("1:"&amp;ROWS(champ)))),ROWS('Licenciés 2023'!$1:10))),"")</f>
        <v>Damien LABRY</v>
      </c>
    </row>
    <row r="13" spans="2:10">
      <c r="B13" s="1" t="str">
        <f t="array" aca="1" ref="B13" ca="1">IF(ROWS('Licenciés 2023'!$1:11)&lt;=COUNTIF(cond,Feuil1!$K$13),INDEX(champ,SMALL(IF(cond=Feuil1!$K$13,ROW(INDIRECT("1:"&amp;ROWS(champ)))),ROWS('Licenciés 2023'!$1:11))),"")</f>
        <v/>
      </c>
      <c r="C13" s="1" t="str">
        <f t="array" aca="1" ref="C13" ca="1">IF(ROWS('Licenciés 2023'!$1:11)&lt;=COUNTIF(cond,Feuil1!$K$24),INDEX(champ,SMALL(IF(cond=Feuil1!$K$24,ROW(INDIRECT("1:"&amp;ROWS(champ)))),ROWS('Licenciés 2023'!$1:11))),"")</f>
        <v/>
      </c>
      <c r="D13" s="1" t="str">
        <f t="array" aca="1" ref="D13" ca="1">IF(ROWS('Licenciés 2023'!$1:11)&lt;=COUNTIF(cond,Feuil1!$K$50),INDEX(champ,SMALL(IF(cond=Feuil1!$K$50,ROW(INDIRECT("1:"&amp;ROWS(champ)))),ROWS('Licenciés 2023'!$1:11))),"")</f>
        <v/>
      </c>
      <c r="E13" s="1" t="str">
        <f t="array" aca="1" ref="E13" ca="1">IF(ROWS('Licenciés 2023'!$1:11)&lt;=COUNTIF(cond,Feuil1!$K$76),INDEX(champ,SMALL(IF(cond=Feuil1!$K$76,ROW(INDIRECT("1:"&amp;ROWS(champ)))),ROWS('Licenciés 2023'!$1:11))),"")</f>
        <v/>
      </c>
      <c r="F13" s="1" t="str">
        <f t="array" aca="1" ref="F13" ca="1">IF(ROWS('Licenciés 2023'!$1:11)&lt;=COUNTIF(cond,Feuil1!$K$102),INDEX(champ,SMALL(IF(cond=Feuil1!$K$102,ROW(INDIRECT("1:"&amp;ROWS(champ)))),ROWS('Licenciés 2023'!$1:11))),"")</f>
        <v/>
      </c>
      <c r="G13" s="1" t="str">
        <f t="array" aca="1" ref="G13" ca="1">IF(ROWS('Licenciés 2023'!$1:11)&lt;=COUNTIF(cond,Feuil1!$K$128),INDEX(champ,SMALL(IF(cond=Feuil1!$K$128,ROW(INDIRECT("1:"&amp;ROWS(champ)))),ROWS('Licenciés 2023'!$1:11))),"")</f>
        <v/>
      </c>
      <c r="H13" s="1" t="str">
        <f t="array" aca="1" ref="H13" ca="1">IF(ROWS('Licenciés 2023'!$1:11)&lt;=COUNTIF(cond,Feuil1!$K$154),INDEX(champ,SMALL(IF(cond=Feuil1!$K$154,ROW(INDIRECT("1:"&amp;ROWS(champ)))),ROWS('Licenciés 2023'!$1:11))),"")</f>
        <v/>
      </c>
      <c r="I13" s="1" t="str">
        <f t="array" aca="1" ref="I13" ca="1">IF(ROWS('Licenciés 2023'!$1:11)&lt;=COUNTIF(cond,Feuil1!$K$180),INDEX(champ,SMALL(IF(cond=Feuil1!$K$180,ROW(INDIRECT("1:"&amp;ROWS(champ)))),ROWS('Licenciés 2023'!$1:11))),"")</f>
        <v/>
      </c>
      <c r="J13" s="1" t="str">
        <f t="array" aca="1" ref="J13" ca="1">IF(ROWS('Licenciés 2023'!$1:11)&lt;=COUNTIF(cond,Feuil1!$K$206),INDEX(champ,SMALL(IF(cond=Feuil1!$K$206,ROW(INDIRECT("1:"&amp;ROWS(champ)))),ROWS('Licenciés 2023'!$1:11))),"")</f>
        <v>Renald LECLAIR</v>
      </c>
    </row>
    <row r="14" spans="2:10">
      <c r="B14" s="1" t="str">
        <f t="array" aca="1" ref="B14" ca="1">IF(ROWS('Licenciés 2023'!$1:12)&lt;=COUNTIF(cond,Feuil1!$K$13),INDEX(champ,SMALL(IF(cond=Feuil1!$K$13,ROW(INDIRECT("1:"&amp;ROWS(champ)))),ROWS('Licenciés 2023'!$1:12))),"")</f>
        <v/>
      </c>
      <c r="C14" s="1" t="str">
        <f t="array" aca="1" ref="C14" ca="1">IF(ROWS('Licenciés 2023'!$1:12)&lt;=COUNTIF(cond,Feuil1!$K$24),INDEX(champ,SMALL(IF(cond=Feuil1!$K$24,ROW(INDIRECT("1:"&amp;ROWS(champ)))),ROWS('Licenciés 2023'!$1:12))),"")</f>
        <v/>
      </c>
      <c r="D14" s="1" t="str">
        <f t="array" aca="1" ref="D14" ca="1">IF(ROWS('Licenciés 2023'!$1:12)&lt;=COUNTIF(cond,Feuil1!$K$50),INDEX(champ,SMALL(IF(cond=Feuil1!$K$50,ROW(INDIRECT("1:"&amp;ROWS(champ)))),ROWS('Licenciés 2023'!$1:12))),"")</f>
        <v/>
      </c>
      <c r="E14" s="1" t="str">
        <f t="array" aca="1" ref="E14" ca="1">IF(ROWS('Licenciés 2023'!$1:12)&lt;=COUNTIF(cond,Feuil1!$K$76),INDEX(champ,SMALL(IF(cond=Feuil1!$K$76,ROW(INDIRECT("1:"&amp;ROWS(champ)))),ROWS('Licenciés 2023'!$1:12))),"")</f>
        <v/>
      </c>
      <c r="F14" s="1" t="str">
        <f t="array" aca="1" ref="F14" ca="1">IF(ROWS('Licenciés 2023'!$1:12)&lt;=COUNTIF(cond,Feuil1!$K$102),INDEX(champ,SMALL(IF(cond=Feuil1!$K$102,ROW(INDIRECT("1:"&amp;ROWS(champ)))),ROWS('Licenciés 2023'!$1:12))),"")</f>
        <v/>
      </c>
      <c r="G14" s="1" t="str">
        <f t="array" aca="1" ref="G14" ca="1">IF(ROWS('Licenciés 2023'!$1:12)&lt;=COUNTIF(cond,Feuil1!$K$128),INDEX(champ,SMALL(IF(cond=Feuil1!$K$128,ROW(INDIRECT("1:"&amp;ROWS(champ)))),ROWS('Licenciés 2023'!$1:12))),"")</f>
        <v/>
      </c>
      <c r="H14" s="1" t="str">
        <f t="array" aca="1" ref="H14" ca="1">IF(ROWS('Licenciés 2023'!$1:12)&lt;=COUNTIF(cond,Feuil1!$K$154),INDEX(champ,SMALL(IF(cond=Feuil1!$K$154,ROW(INDIRECT("1:"&amp;ROWS(champ)))),ROWS('Licenciés 2023'!$1:12))),"")</f>
        <v/>
      </c>
      <c r="I14" s="1" t="str">
        <f t="array" aca="1" ref="I14" ca="1">IF(ROWS('Licenciés 2023'!$1:12)&lt;=COUNTIF(cond,Feuil1!$K$180),INDEX(champ,SMALL(IF(cond=Feuil1!$K$180,ROW(INDIRECT("1:"&amp;ROWS(champ)))),ROWS('Licenciés 2023'!$1:12))),"")</f>
        <v/>
      </c>
      <c r="J14" s="1" t="str">
        <f t="array" aca="1" ref="J14" ca="1">IF(ROWS('Licenciés 2023'!$1:12)&lt;=COUNTIF(cond,Feuil1!$K$206),INDEX(champ,SMALL(IF(cond=Feuil1!$K$206,ROW(INDIRECT("1:"&amp;ROWS(champ)))),ROWS('Licenciés 2023'!$1:12))),"")</f>
        <v>Gerald MASSE</v>
      </c>
    </row>
    <row r="15" spans="2:10">
      <c r="B15" s="1" t="str">
        <f t="array" aca="1" ref="B15" ca="1">IF(ROWS('Licenciés 2023'!$1:13)&lt;=COUNTIF(cond,Feuil1!$K$13),INDEX(champ,SMALL(IF(cond=Feuil1!$K$13,ROW(INDIRECT("1:"&amp;ROWS(champ)))),ROWS('Licenciés 2023'!$1:13))),"")</f>
        <v/>
      </c>
      <c r="C15" s="1" t="str">
        <f t="array" aca="1" ref="C15" ca="1">IF(ROWS('Licenciés 2023'!$1:13)&lt;=COUNTIF(cond,Feuil1!$K$24),INDEX(champ,SMALL(IF(cond=Feuil1!$K$24,ROW(INDIRECT("1:"&amp;ROWS(champ)))),ROWS('Licenciés 2023'!$1:13))),"")</f>
        <v/>
      </c>
      <c r="D15" s="1" t="str">
        <f t="array" aca="1" ref="D15" ca="1">IF(ROWS('Licenciés 2023'!$1:13)&lt;=COUNTIF(cond,Feuil1!$K$50),INDEX(champ,SMALL(IF(cond=Feuil1!$K$50,ROW(INDIRECT("1:"&amp;ROWS(champ)))),ROWS('Licenciés 2023'!$1:13))),"")</f>
        <v/>
      </c>
      <c r="E15" s="1" t="str">
        <f t="array" aca="1" ref="E15" ca="1">IF(ROWS('Licenciés 2023'!$1:13)&lt;=COUNTIF(cond,Feuil1!$K$76),INDEX(champ,SMALL(IF(cond=Feuil1!$K$76,ROW(INDIRECT("1:"&amp;ROWS(champ)))),ROWS('Licenciés 2023'!$1:13))),"")</f>
        <v/>
      </c>
      <c r="F15" s="1" t="str">
        <f t="array" aca="1" ref="F15" ca="1">IF(ROWS('Licenciés 2023'!$1:13)&lt;=COUNTIF(cond,Feuil1!$K$102),INDEX(champ,SMALL(IF(cond=Feuil1!$K$102,ROW(INDIRECT("1:"&amp;ROWS(champ)))),ROWS('Licenciés 2023'!$1:13))),"")</f>
        <v/>
      </c>
      <c r="G15" s="1" t="str">
        <f t="array" aca="1" ref="G15" ca="1">IF(ROWS('Licenciés 2023'!$1:13)&lt;=COUNTIF(cond,Feuil1!$K$128),INDEX(champ,SMALL(IF(cond=Feuil1!$K$128,ROW(INDIRECT("1:"&amp;ROWS(champ)))),ROWS('Licenciés 2023'!$1:13))),"")</f>
        <v/>
      </c>
      <c r="H15" s="1" t="str">
        <f t="array" aca="1" ref="H15" ca="1">IF(ROWS('Licenciés 2023'!$1:13)&lt;=COUNTIF(cond,Feuil1!$K$154),INDEX(champ,SMALL(IF(cond=Feuil1!$K$154,ROW(INDIRECT("1:"&amp;ROWS(champ)))),ROWS('Licenciés 2023'!$1:13))),"")</f>
        <v/>
      </c>
      <c r="I15" s="1" t="str">
        <f t="array" aca="1" ref="I15" ca="1">IF(ROWS('Licenciés 2023'!$1:13)&lt;=COUNTIF(cond,Feuil1!$K$180),INDEX(champ,SMALL(IF(cond=Feuil1!$K$180,ROW(INDIRECT("1:"&amp;ROWS(champ)))),ROWS('Licenciés 2023'!$1:13))),"")</f>
        <v/>
      </c>
      <c r="J15" s="1" t="str">
        <f t="array" aca="1" ref="J15" ca="1">IF(ROWS('Licenciés 2023'!$1:13)&lt;=COUNTIF(cond,Feuil1!$K$206),INDEX(champ,SMALL(IF(cond=Feuil1!$K$206,ROW(INDIRECT("1:"&amp;ROWS(champ)))),ROWS('Licenciés 2023'!$1:13))),"")</f>
        <v/>
      </c>
    </row>
    <row r="16" spans="2:10">
      <c r="B16" s="1" t="str">
        <f t="array" aca="1" ref="B16" ca="1">IF(ROWS('Licenciés 2023'!$1:14)&lt;=COUNTIF(cond,Feuil1!$K$13),INDEX(champ,SMALL(IF(cond=Feuil1!$K$13,ROW(INDIRECT("1:"&amp;ROWS(champ)))),ROWS('Licenciés 2023'!$1:14))),"")</f>
        <v/>
      </c>
      <c r="C16" s="1" t="str">
        <f t="array" aca="1" ref="C16" ca="1">IF(ROWS('Licenciés 2023'!$1:14)&lt;=COUNTIF(cond,Feuil1!$K$24),INDEX(champ,SMALL(IF(cond=Feuil1!$K$24,ROW(INDIRECT("1:"&amp;ROWS(champ)))),ROWS('Licenciés 2023'!$1:14))),"")</f>
        <v/>
      </c>
      <c r="D16" s="1" t="str">
        <f t="array" aca="1" ref="D16" ca="1">IF(ROWS('Licenciés 2023'!$1:14)&lt;=COUNTIF(cond,Feuil1!$K$50),INDEX(champ,SMALL(IF(cond=Feuil1!$K$50,ROW(INDIRECT("1:"&amp;ROWS(champ)))),ROWS('Licenciés 2023'!$1:14))),"")</f>
        <v/>
      </c>
      <c r="E16" s="1" t="str">
        <f t="array" aca="1" ref="E16" ca="1">IF(ROWS('Licenciés 2023'!$1:14)&lt;=COUNTIF(cond,Feuil1!$K$76),INDEX(champ,SMALL(IF(cond=Feuil1!$K$76,ROW(INDIRECT("1:"&amp;ROWS(champ)))),ROWS('Licenciés 2023'!$1:14))),"")</f>
        <v/>
      </c>
      <c r="F16" s="1" t="str">
        <f t="array" aca="1" ref="F16" ca="1">IF(ROWS('Licenciés 2023'!$1:14)&lt;=COUNTIF(cond,Feuil1!$K$102),INDEX(champ,SMALL(IF(cond=Feuil1!$K$102,ROW(INDIRECT("1:"&amp;ROWS(champ)))),ROWS('Licenciés 2023'!$1:14))),"")</f>
        <v/>
      </c>
      <c r="G16" s="1" t="str">
        <f t="array" aca="1" ref="G16" ca="1">IF(ROWS('Licenciés 2023'!$1:14)&lt;=COUNTIF(cond,Feuil1!$K$128),INDEX(champ,SMALL(IF(cond=Feuil1!$K$128,ROW(INDIRECT("1:"&amp;ROWS(champ)))),ROWS('Licenciés 2023'!$1:14))),"")</f>
        <v/>
      </c>
      <c r="H16" s="1" t="str">
        <f t="array" aca="1" ref="H16" ca="1">IF(ROWS('Licenciés 2023'!$1:14)&lt;=COUNTIF(cond,Feuil1!$K$154),INDEX(champ,SMALL(IF(cond=Feuil1!$K$154,ROW(INDIRECT("1:"&amp;ROWS(champ)))),ROWS('Licenciés 2023'!$1:14))),"")</f>
        <v/>
      </c>
      <c r="I16" s="1" t="str">
        <f t="array" aca="1" ref="I16" ca="1">IF(ROWS('Licenciés 2023'!$1:14)&lt;=COUNTIF(cond,Feuil1!$K$180),INDEX(champ,SMALL(IF(cond=Feuil1!$K$180,ROW(INDIRECT("1:"&amp;ROWS(champ)))),ROWS('Licenciés 2023'!$1:14))),"")</f>
        <v/>
      </c>
      <c r="J16" s="1" t="str">
        <f t="array" aca="1" ref="J16" ca="1">IF(ROWS('Licenciés 2023'!$1:14)&lt;=COUNTIF(cond,Feuil1!$K$206),INDEX(champ,SMALL(IF(cond=Feuil1!$K$206,ROW(INDIRECT("1:"&amp;ROWS(champ)))),ROWS('Licenciés 2023'!$1:14))),"")</f>
        <v/>
      </c>
    </row>
    <row r="17" spans="2:10">
      <c r="B17" s="1" t="str">
        <f t="array" aca="1" ref="B17" ca="1">IF(ROWS('Licenciés 2023'!$1:15)&lt;=COUNTIF(cond,Feuil1!$K$13),INDEX(champ,SMALL(IF(cond=Feuil1!$K$13,ROW(INDIRECT("1:"&amp;ROWS(champ)))),ROWS('Licenciés 2023'!$1:15))),"")</f>
        <v/>
      </c>
      <c r="C17" s="1" t="str">
        <f t="array" aca="1" ref="C17" ca="1">IF(ROWS('Licenciés 2023'!$1:15)&lt;=COUNTIF(cond,Feuil1!$K$24),INDEX(champ,SMALL(IF(cond=Feuil1!$K$24,ROW(INDIRECT("1:"&amp;ROWS(champ)))),ROWS('Licenciés 2023'!$1:15))),"")</f>
        <v/>
      </c>
      <c r="D17" s="1" t="str">
        <f t="array" aca="1" ref="D17" ca="1">IF(ROWS('Licenciés 2023'!$1:15)&lt;=COUNTIF(cond,Feuil1!$K$50),INDEX(champ,SMALL(IF(cond=Feuil1!$K$50,ROW(INDIRECT("1:"&amp;ROWS(champ)))),ROWS('Licenciés 2023'!$1:15))),"")</f>
        <v/>
      </c>
      <c r="E17" s="1" t="str">
        <f t="array" aca="1" ref="E17" ca="1">IF(ROWS('Licenciés 2023'!$1:15)&lt;=COUNTIF(cond,Feuil1!$K$76),INDEX(champ,SMALL(IF(cond=Feuil1!$K$76,ROW(INDIRECT("1:"&amp;ROWS(champ)))),ROWS('Licenciés 2023'!$1:15))),"")</f>
        <v/>
      </c>
      <c r="F17" s="1" t="str">
        <f t="array" aca="1" ref="F17" ca="1">IF(ROWS('Licenciés 2023'!$1:15)&lt;=COUNTIF(cond,Feuil1!$K$102),INDEX(champ,SMALL(IF(cond=Feuil1!$K$102,ROW(INDIRECT("1:"&amp;ROWS(champ)))),ROWS('Licenciés 2023'!$1:15))),"")</f>
        <v/>
      </c>
      <c r="G17" s="1" t="str">
        <f t="array" aca="1" ref="G17" ca="1">IF(ROWS('Licenciés 2023'!$1:15)&lt;=COUNTIF(cond,Feuil1!$K$128),INDEX(champ,SMALL(IF(cond=Feuil1!$K$128,ROW(INDIRECT("1:"&amp;ROWS(champ)))),ROWS('Licenciés 2023'!$1:15))),"")</f>
        <v/>
      </c>
      <c r="H17" s="1" t="str">
        <f t="array" aca="1" ref="H17" ca="1">IF(ROWS('Licenciés 2023'!$1:15)&lt;=COUNTIF(cond,Feuil1!$K$154),INDEX(champ,SMALL(IF(cond=Feuil1!$K$154,ROW(INDIRECT("1:"&amp;ROWS(champ)))),ROWS('Licenciés 2023'!$1:15))),"")</f>
        <v/>
      </c>
      <c r="I17" s="1" t="str">
        <f t="array" aca="1" ref="I17" ca="1">IF(ROWS('Licenciés 2023'!$1:15)&lt;=COUNTIF(cond,Feuil1!$K$180),INDEX(champ,SMALL(IF(cond=Feuil1!$K$180,ROW(INDIRECT("1:"&amp;ROWS(champ)))),ROWS('Licenciés 2023'!$1:15))),"")</f>
        <v/>
      </c>
      <c r="J17" s="1" t="str">
        <f t="array" aca="1" ref="J17" ca="1">IF(ROWS('Licenciés 2023'!$1:15)&lt;=COUNTIF(cond,Feuil1!$K$206),INDEX(champ,SMALL(IF(cond=Feuil1!$K$206,ROW(INDIRECT("1:"&amp;ROWS(champ)))),ROWS('Licenciés 2023'!$1:15))),"")</f>
        <v/>
      </c>
    </row>
    <row r="18" spans="2:10">
      <c r="B18" s="1" t="str">
        <f t="array" aca="1" ref="B18" ca="1">IF(ROWS('Licenciés 2023'!$1:16)&lt;=COUNTIF(cond,Feuil1!$K$13),INDEX(champ,SMALL(IF(cond=Feuil1!$K$13,ROW(INDIRECT("1:"&amp;ROWS(champ)))),ROWS('Licenciés 2023'!$1:16))),"")</f>
        <v/>
      </c>
      <c r="C18" s="1" t="str">
        <f t="array" aca="1" ref="C18" ca="1">IF(ROWS('Licenciés 2023'!$1:16)&lt;=COUNTIF(cond,Feuil1!$K$24),INDEX(champ,SMALL(IF(cond=Feuil1!$K$24,ROW(INDIRECT("1:"&amp;ROWS(champ)))),ROWS('Licenciés 2023'!$1:16))),"")</f>
        <v/>
      </c>
      <c r="D18" s="1" t="str">
        <f t="array" aca="1" ref="D18" ca="1">IF(ROWS('Licenciés 2023'!$1:16)&lt;=COUNTIF(cond,Feuil1!$K$50),INDEX(champ,SMALL(IF(cond=Feuil1!$K$50,ROW(INDIRECT("1:"&amp;ROWS(champ)))),ROWS('Licenciés 2023'!$1:16))),"")</f>
        <v/>
      </c>
      <c r="E18" s="1" t="str">
        <f t="array" aca="1" ref="E18" ca="1">IF(ROWS('Licenciés 2023'!$1:16)&lt;=COUNTIF(cond,Feuil1!$K$76),INDEX(champ,SMALL(IF(cond=Feuil1!$K$76,ROW(INDIRECT("1:"&amp;ROWS(champ)))),ROWS('Licenciés 2023'!$1:16))),"")</f>
        <v/>
      </c>
      <c r="F18" s="1" t="str">
        <f t="array" aca="1" ref="F18" ca="1">IF(ROWS('Licenciés 2023'!$1:16)&lt;=COUNTIF(cond,Feuil1!$K$102),INDEX(champ,SMALL(IF(cond=Feuil1!$K$102,ROW(INDIRECT("1:"&amp;ROWS(champ)))),ROWS('Licenciés 2023'!$1:16))),"")</f>
        <v/>
      </c>
      <c r="G18" s="1" t="str">
        <f t="array" aca="1" ref="G18" ca="1">IF(ROWS('Licenciés 2023'!$1:16)&lt;=COUNTIF(cond,Feuil1!$K$128),INDEX(champ,SMALL(IF(cond=Feuil1!$K$128,ROW(INDIRECT("1:"&amp;ROWS(champ)))),ROWS('Licenciés 2023'!$1:16))),"")</f>
        <v/>
      </c>
      <c r="H18" s="1" t="str">
        <f t="array" aca="1" ref="H18" ca="1">IF(ROWS('Licenciés 2023'!$1:16)&lt;=COUNTIF(cond,Feuil1!$K$154),INDEX(champ,SMALL(IF(cond=Feuil1!$K$154,ROW(INDIRECT("1:"&amp;ROWS(champ)))),ROWS('Licenciés 2023'!$1:16))),"")</f>
        <v/>
      </c>
      <c r="I18" s="1" t="str">
        <f t="array" aca="1" ref="I18" ca="1">IF(ROWS('Licenciés 2023'!$1:16)&lt;=COUNTIF(cond,Feuil1!$K$180),INDEX(champ,SMALL(IF(cond=Feuil1!$K$180,ROW(INDIRECT("1:"&amp;ROWS(champ)))),ROWS('Licenciés 2023'!$1:16))),"")</f>
        <v/>
      </c>
      <c r="J18" s="1" t="str">
        <f t="array" aca="1" ref="J18" ca="1">IF(ROWS('Licenciés 2023'!$1:16)&lt;=COUNTIF(cond,Feuil1!$K$206),INDEX(champ,SMALL(IF(cond=Feuil1!$K$206,ROW(INDIRECT("1:"&amp;ROWS(champ)))),ROWS('Licenciés 2023'!$1:16))),"")</f>
        <v/>
      </c>
    </row>
    <row r="19" spans="2:10">
      <c r="B19" s="1" t="str">
        <f t="array" aca="1" ref="B19" ca="1">IF(ROWS('Licenciés 2023'!$1:17)&lt;=COUNTIF(cond,Feuil1!$K$13),INDEX(champ,SMALL(IF(cond=Feuil1!$K$13,ROW(INDIRECT("1:"&amp;ROWS(champ)))),ROWS('Licenciés 2023'!$1:17))),"")</f>
        <v/>
      </c>
      <c r="C19" s="1" t="str">
        <f t="array" aca="1" ref="C19" ca="1">IF(ROWS('Licenciés 2023'!$1:17)&lt;=COUNTIF(cond,Feuil1!$K$24),INDEX(champ,SMALL(IF(cond=Feuil1!$K$24,ROW(INDIRECT("1:"&amp;ROWS(champ)))),ROWS('Licenciés 2023'!$1:17))),"")</f>
        <v/>
      </c>
      <c r="D19" s="1" t="str">
        <f t="array" aca="1" ref="D19" ca="1">IF(ROWS('Licenciés 2023'!$1:17)&lt;=COUNTIF(cond,Feuil1!$K$50),INDEX(champ,SMALL(IF(cond=Feuil1!$K$50,ROW(INDIRECT("1:"&amp;ROWS(champ)))),ROWS('Licenciés 2023'!$1:17))),"")</f>
        <v/>
      </c>
      <c r="E19" s="1" t="str">
        <f t="array" aca="1" ref="E19" ca="1">IF(ROWS('Licenciés 2023'!$1:17)&lt;=COUNTIF(cond,Feuil1!$K$76),INDEX(champ,SMALL(IF(cond=Feuil1!$K$76,ROW(INDIRECT("1:"&amp;ROWS(champ)))),ROWS('Licenciés 2023'!$1:17))),"")</f>
        <v/>
      </c>
      <c r="F19" s="1" t="str">
        <f t="array" aca="1" ref="F19" ca="1">IF(ROWS('Licenciés 2023'!$1:17)&lt;=COUNTIF(cond,Feuil1!$K$102),INDEX(champ,SMALL(IF(cond=Feuil1!$K$102,ROW(INDIRECT("1:"&amp;ROWS(champ)))),ROWS('Licenciés 2023'!$1:17))),"")</f>
        <v/>
      </c>
      <c r="G19" s="1" t="str">
        <f t="array" aca="1" ref="G19" ca="1">IF(ROWS('Licenciés 2023'!$1:17)&lt;=COUNTIF(cond,Feuil1!$K$128),INDEX(champ,SMALL(IF(cond=Feuil1!$K$128,ROW(INDIRECT("1:"&amp;ROWS(champ)))),ROWS('Licenciés 2023'!$1:17))),"")</f>
        <v/>
      </c>
      <c r="H19" s="1" t="str">
        <f t="array" aca="1" ref="H19" ca="1">IF(ROWS('Licenciés 2023'!$1:17)&lt;=COUNTIF(cond,Feuil1!$K$154),INDEX(champ,SMALL(IF(cond=Feuil1!$K$154,ROW(INDIRECT("1:"&amp;ROWS(champ)))),ROWS('Licenciés 2023'!$1:17))),"")</f>
        <v/>
      </c>
      <c r="I19" s="1" t="str">
        <f t="array" aca="1" ref="I19" ca="1">IF(ROWS('Licenciés 2023'!$1:17)&lt;=COUNTIF(cond,Feuil1!$K$180),INDEX(champ,SMALL(IF(cond=Feuil1!$K$180,ROW(INDIRECT("1:"&amp;ROWS(champ)))),ROWS('Licenciés 2023'!$1:17))),"")</f>
        <v/>
      </c>
      <c r="J19" s="1" t="str">
        <f t="array" aca="1" ref="J19" ca="1">IF(ROWS('Licenciés 2023'!$1:17)&lt;=COUNTIF(cond,Feuil1!$K$206),INDEX(champ,SMALL(IF(cond=Feuil1!$K$206,ROW(INDIRECT("1:"&amp;ROWS(champ)))),ROWS('Licenciés 2023'!$1:17))),"")</f>
        <v/>
      </c>
    </row>
    <row r="20" spans="2:10">
      <c r="B20" s="1" t="str">
        <f t="array" aca="1" ref="B20" ca="1">IF(ROWS('Licenciés 2023'!$1:18)&lt;=COUNTIF(cond,Feuil1!$K$13),INDEX(champ,SMALL(IF(cond=Feuil1!$K$13,ROW(INDIRECT("1:"&amp;ROWS(champ)))),ROWS('Licenciés 2023'!$1:18))),"")</f>
        <v/>
      </c>
      <c r="C20" s="1" t="str">
        <f t="array" aca="1" ref="C20" ca="1">IF(ROWS('Licenciés 2023'!$1:18)&lt;=COUNTIF(cond,Feuil1!$K$24),INDEX(champ,SMALL(IF(cond=Feuil1!$K$24,ROW(INDIRECT("1:"&amp;ROWS(champ)))),ROWS('Licenciés 2023'!$1:18))),"")</f>
        <v/>
      </c>
      <c r="D20" s="1" t="str">
        <f t="array" aca="1" ref="D20" ca="1">IF(ROWS('Licenciés 2023'!$1:18)&lt;=COUNTIF(cond,Feuil1!$K$50),INDEX(champ,SMALL(IF(cond=Feuil1!$K$50,ROW(INDIRECT("1:"&amp;ROWS(champ)))),ROWS('Licenciés 2023'!$1:18))),"")</f>
        <v/>
      </c>
      <c r="E20" s="1" t="str">
        <f t="array" aca="1" ref="E20" ca="1">IF(ROWS('Licenciés 2023'!$1:18)&lt;=COUNTIF(cond,Feuil1!$K$76),INDEX(champ,SMALL(IF(cond=Feuil1!$K$76,ROW(INDIRECT("1:"&amp;ROWS(champ)))),ROWS('Licenciés 2023'!$1:18))),"")</f>
        <v/>
      </c>
      <c r="F20" s="1" t="str">
        <f t="array" aca="1" ref="F20" ca="1">IF(ROWS('Licenciés 2023'!$1:18)&lt;=COUNTIF(cond,Feuil1!$K$102),INDEX(champ,SMALL(IF(cond=Feuil1!$K$102,ROW(INDIRECT("1:"&amp;ROWS(champ)))),ROWS('Licenciés 2023'!$1:18))),"")</f>
        <v/>
      </c>
      <c r="G20" s="1" t="str">
        <f t="array" aca="1" ref="G20" ca="1">IF(ROWS('Licenciés 2023'!$1:18)&lt;=COUNTIF(cond,Feuil1!$K$128),INDEX(champ,SMALL(IF(cond=Feuil1!$K$128,ROW(INDIRECT("1:"&amp;ROWS(champ)))),ROWS('Licenciés 2023'!$1:18))),"")</f>
        <v/>
      </c>
      <c r="H20" s="1" t="str">
        <f t="array" aca="1" ref="H20" ca="1">IF(ROWS('Licenciés 2023'!$1:18)&lt;=COUNTIF(cond,Feuil1!$K$154),INDEX(champ,SMALL(IF(cond=Feuil1!$K$154,ROW(INDIRECT("1:"&amp;ROWS(champ)))),ROWS('Licenciés 2023'!$1:18))),"")</f>
        <v/>
      </c>
      <c r="I20" s="1" t="str">
        <f t="array" aca="1" ref="I20" ca="1">IF(ROWS('Licenciés 2023'!$1:18)&lt;=COUNTIF(cond,Feuil1!$K$180),INDEX(champ,SMALL(IF(cond=Feuil1!$K$180,ROW(INDIRECT("1:"&amp;ROWS(champ)))),ROWS('Licenciés 2023'!$1:18))),"")</f>
        <v/>
      </c>
      <c r="J20" s="1" t="str">
        <f t="array" aca="1" ref="J20" ca="1">IF(ROWS('Licenciés 2023'!$1:18)&lt;=COUNTIF(cond,Feuil1!$K$206),INDEX(champ,SMALL(IF(cond=Feuil1!$K$206,ROW(INDIRECT("1:"&amp;ROWS(champ)))),ROWS('Licenciés 2023'!$1:18))),"")</f>
        <v/>
      </c>
    </row>
    <row r="21" spans="2:10">
      <c r="B21" s="1" t="str">
        <f t="array" aca="1" ref="B21" ca="1">IF(ROWS('Licenciés 2023'!$1:19)&lt;=COUNTIF(cond,Feuil1!$K$13),INDEX(champ,SMALL(IF(cond=Feuil1!$K$13,ROW(INDIRECT("1:"&amp;ROWS(champ)))),ROWS('Licenciés 2023'!$1:19))),"")</f>
        <v/>
      </c>
      <c r="C21" s="1" t="str">
        <f t="array" aca="1" ref="C21" ca="1">IF(ROWS('Licenciés 2023'!$1:19)&lt;=COUNTIF(cond,Feuil1!$K$24),INDEX(champ,SMALL(IF(cond=Feuil1!$K$24,ROW(INDIRECT("1:"&amp;ROWS(champ)))),ROWS('Licenciés 2023'!$1:19))),"")</f>
        <v/>
      </c>
      <c r="D21" s="1" t="str">
        <f t="array" aca="1" ref="D21" ca="1">IF(ROWS('Licenciés 2023'!$1:19)&lt;=COUNTIF(cond,Feuil1!$K$50),INDEX(champ,SMALL(IF(cond=Feuil1!$K$50,ROW(INDIRECT("1:"&amp;ROWS(champ)))),ROWS('Licenciés 2023'!$1:19))),"")</f>
        <v/>
      </c>
      <c r="E21" s="1" t="str">
        <f t="array" aca="1" ref="E21" ca="1">IF(ROWS('Licenciés 2023'!$1:19)&lt;=COUNTIF(cond,Feuil1!$K$76),INDEX(champ,SMALL(IF(cond=Feuil1!$K$76,ROW(INDIRECT("1:"&amp;ROWS(champ)))),ROWS('Licenciés 2023'!$1:19))),"")</f>
        <v/>
      </c>
      <c r="F21" s="1" t="str">
        <f t="array" aca="1" ref="F21" ca="1">IF(ROWS('Licenciés 2023'!$1:19)&lt;=COUNTIF(cond,Feuil1!$K$102),INDEX(champ,SMALL(IF(cond=Feuil1!$K$102,ROW(INDIRECT("1:"&amp;ROWS(champ)))),ROWS('Licenciés 2023'!$1:19))),"")</f>
        <v/>
      </c>
      <c r="G21" s="1" t="str">
        <f t="array" aca="1" ref="G21" ca="1">IF(ROWS('Licenciés 2023'!$1:19)&lt;=COUNTIF(cond,Feuil1!$K$128),INDEX(champ,SMALL(IF(cond=Feuil1!$K$128,ROW(INDIRECT("1:"&amp;ROWS(champ)))),ROWS('Licenciés 2023'!$1:19))),"")</f>
        <v/>
      </c>
      <c r="H21" s="1" t="str">
        <f t="array" aca="1" ref="H21" ca="1">IF(ROWS('Licenciés 2023'!$1:19)&lt;=COUNTIF(cond,Feuil1!$K$154),INDEX(champ,SMALL(IF(cond=Feuil1!$K$154,ROW(INDIRECT("1:"&amp;ROWS(champ)))),ROWS('Licenciés 2023'!$1:19))),"")</f>
        <v/>
      </c>
      <c r="I21" s="1" t="str">
        <f t="array" aca="1" ref="I21" ca="1">IF(ROWS('Licenciés 2023'!$1:19)&lt;=COUNTIF(cond,Feuil1!$K$180),INDEX(champ,SMALL(IF(cond=Feuil1!$K$180,ROW(INDIRECT("1:"&amp;ROWS(champ)))),ROWS('Licenciés 2023'!$1:19))),"")</f>
        <v/>
      </c>
      <c r="J21" s="1" t="str">
        <f t="array" aca="1" ref="J21" ca="1">IF(ROWS('Licenciés 2023'!$1:19)&lt;=COUNTIF(cond,Feuil1!$K$206),INDEX(champ,SMALL(IF(cond=Feuil1!$K$206,ROW(INDIRECT("1:"&amp;ROWS(champ)))),ROWS('Licenciés 2023'!$1:19))),"")</f>
        <v/>
      </c>
    </row>
    <row r="22" spans="2:10">
      <c r="B22" s="1" t="str">
        <f t="array" aca="1" ref="B22" ca="1">IF(ROWS('Licenciés 2023'!$1:20)&lt;=COUNTIF(cond,Feuil1!$K$13),INDEX(champ,SMALL(IF(cond=Feuil1!$K$13,ROW(INDIRECT("1:"&amp;ROWS(champ)))),ROWS('Licenciés 2023'!$1:20))),"")</f>
        <v/>
      </c>
      <c r="C22" s="1" t="str">
        <f t="array" aca="1" ref="C22" ca="1">IF(ROWS('Licenciés 2023'!$1:20)&lt;=COUNTIF(cond,Feuil1!$K$24),INDEX(champ,SMALL(IF(cond=Feuil1!$K$24,ROW(INDIRECT("1:"&amp;ROWS(champ)))),ROWS('Licenciés 2023'!$1:20))),"")</f>
        <v/>
      </c>
      <c r="D22" s="1" t="str">
        <f t="array" aca="1" ref="D22" ca="1">IF(ROWS('Licenciés 2023'!$1:20)&lt;=COUNTIF(cond,Feuil1!$K$50),INDEX(champ,SMALL(IF(cond=Feuil1!$K$50,ROW(INDIRECT("1:"&amp;ROWS(champ)))),ROWS('Licenciés 2023'!$1:20))),"")</f>
        <v/>
      </c>
      <c r="E22" s="1" t="str">
        <f t="array" aca="1" ref="E22" ca="1">IF(ROWS('Licenciés 2023'!$1:20)&lt;=COUNTIF(cond,Feuil1!$K$76),INDEX(champ,SMALL(IF(cond=Feuil1!$K$76,ROW(INDIRECT("1:"&amp;ROWS(champ)))),ROWS('Licenciés 2023'!$1:20))),"")</f>
        <v/>
      </c>
      <c r="F22" s="1" t="str">
        <f t="array" aca="1" ref="F22" ca="1">IF(ROWS('Licenciés 2023'!$1:20)&lt;=COUNTIF(cond,Feuil1!$K$102),INDEX(champ,SMALL(IF(cond=Feuil1!$K$102,ROW(INDIRECT("1:"&amp;ROWS(champ)))),ROWS('Licenciés 2023'!$1:20))),"")</f>
        <v/>
      </c>
      <c r="G22" s="1" t="str">
        <f t="array" aca="1" ref="G22" ca="1">IF(ROWS('Licenciés 2023'!$1:20)&lt;=COUNTIF(cond,Feuil1!$K$128),INDEX(champ,SMALL(IF(cond=Feuil1!$K$128,ROW(INDIRECT("1:"&amp;ROWS(champ)))),ROWS('Licenciés 2023'!$1:20))),"")</f>
        <v/>
      </c>
      <c r="H22" s="1" t="str">
        <f t="array" aca="1" ref="H22" ca="1">IF(ROWS('Licenciés 2023'!$1:20)&lt;=COUNTIF(cond,Feuil1!$K$154),INDEX(champ,SMALL(IF(cond=Feuil1!$K$154,ROW(INDIRECT("1:"&amp;ROWS(champ)))),ROWS('Licenciés 2023'!$1:20))),"")</f>
        <v/>
      </c>
      <c r="I22" s="1" t="str">
        <f t="array" aca="1" ref="I22" ca="1">IF(ROWS('Licenciés 2023'!$1:20)&lt;=COUNTIF(cond,Feuil1!$K$180),INDEX(champ,SMALL(IF(cond=Feuil1!$K$180,ROW(INDIRECT("1:"&amp;ROWS(champ)))),ROWS('Licenciés 2023'!$1:20))),"")</f>
        <v/>
      </c>
      <c r="J22" s="1" t="str">
        <f t="array" aca="1" ref="J22" ca="1">IF(ROWS('Licenciés 2023'!$1:20)&lt;=COUNTIF(cond,Feuil1!$K$206),INDEX(champ,SMALL(IF(cond=Feuil1!$K$206,ROW(INDIRECT("1:"&amp;ROWS(champ)))),ROWS('Licenciés 2023'!$1:20))),"")</f>
        <v/>
      </c>
    </row>
    <row r="23" spans="2:10">
      <c r="B23" s="1" t="str">
        <f t="array" aca="1" ref="B23" ca="1">IF(ROWS('Licenciés 2023'!$1:21)&lt;=COUNTIF(cond,Feuil1!$K$13),INDEX(champ,SMALL(IF(cond=Feuil1!$K$13,ROW(INDIRECT("1:"&amp;ROWS(champ)))),ROWS('Licenciés 2023'!$1:21))),"")</f>
        <v/>
      </c>
      <c r="C23" s="1" t="str">
        <f t="array" aca="1" ref="C23" ca="1">IF(ROWS('Licenciés 2023'!$1:21)&lt;=COUNTIF(cond,Feuil1!$K$24),INDEX(champ,SMALL(IF(cond=Feuil1!$K$24,ROW(INDIRECT("1:"&amp;ROWS(champ)))),ROWS('Licenciés 2023'!$1:21))),"")</f>
        <v/>
      </c>
      <c r="D23" s="1" t="str">
        <f t="array" aca="1" ref="D23" ca="1">IF(ROWS('Licenciés 2023'!$1:21)&lt;=COUNTIF(cond,Feuil1!$K$50),INDEX(champ,SMALL(IF(cond=Feuil1!$K$50,ROW(INDIRECT("1:"&amp;ROWS(champ)))),ROWS('Licenciés 2023'!$1:21))),"")</f>
        <v/>
      </c>
      <c r="E23" s="1" t="str">
        <f t="array" aca="1" ref="E23" ca="1">IF(ROWS('Licenciés 2023'!$1:21)&lt;=COUNTIF(cond,Feuil1!$K$76),INDEX(champ,SMALL(IF(cond=Feuil1!$K$76,ROW(INDIRECT("1:"&amp;ROWS(champ)))),ROWS('Licenciés 2023'!$1:21))),"")</f>
        <v/>
      </c>
      <c r="F23" s="1" t="str">
        <f t="array" aca="1" ref="F23" ca="1">IF(ROWS('Licenciés 2023'!$1:21)&lt;=COUNTIF(cond,Feuil1!$K$102),INDEX(champ,SMALL(IF(cond=Feuil1!$K$102,ROW(INDIRECT("1:"&amp;ROWS(champ)))),ROWS('Licenciés 2023'!$1:21))),"")</f>
        <v/>
      </c>
      <c r="G23" s="1" t="str">
        <f t="array" aca="1" ref="G23" ca="1">IF(ROWS('Licenciés 2023'!$1:21)&lt;=COUNTIF(cond,Feuil1!$K$128),INDEX(champ,SMALL(IF(cond=Feuil1!$K$128,ROW(INDIRECT("1:"&amp;ROWS(champ)))),ROWS('Licenciés 2023'!$1:21))),"")</f>
        <v/>
      </c>
      <c r="H23" s="1" t="str">
        <f t="array" aca="1" ref="H23" ca="1">IF(ROWS('Licenciés 2023'!$1:21)&lt;=COUNTIF(cond,Feuil1!$K$154),INDEX(champ,SMALL(IF(cond=Feuil1!$K$154,ROW(INDIRECT("1:"&amp;ROWS(champ)))),ROWS('Licenciés 2023'!$1:21))),"")</f>
        <v/>
      </c>
      <c r="I23" s="1" t="str">
        <f t="array" aca="1" ref="I23" ca="1">IF(ROWS('Licenciés 2023'!$1:21)&lt;=COUNTIF(cond,Feuil1!$K$180),INDEX(champ,SMALL(IF(cond=Feuil1!$K$180,ROW(INDIRECT("1:"&amp;ROWS(champ)))),ROWS('Licenciés 2023'!$1:21))),"")</f>
        <v/>
      </c>
      <c r="J23" s="1" t="str">
        <f t="array" aca="1" ref="J23" ca="1">IF(ROWS('Licenciés 2023'!$1:21)&lt;=COUNTIF(cond,Feuil1!$K$206),INDEX(champ,SMALL(IF(cond=Feuil1!$K$206,ROW(INDIRECT("1:"&amp;ROWS(champ)))),ROWS('Licenciés 2023'!$1:21))),"")</f>
        <v/>
      </c>
    </row>
    <row r="24" spans="2:10">
      <c r="B24" s="1" t="str">
        <f t="array" aca="1" ref="B24" ca="1">IF(ROWS('Licenciés 2023'!$1:22)&lt;=COUNTIF(cond,Feuil1!$K$13),INDEX(champ,SMALL(IF(cond=Feuil1!$K$13,ROW(INDIRECT("1:"&amp;ROWS(champ)))),ROWS('Licenciés 2023'!$1:22))),"")</f>
        <v/>
      </c>
      <c r="C24" s="1" t="str">
        <f t="array" aca="1" ref="C24" ca="1">IF(ROWS('Licenciés 2023'!$1:22)&lt;=COUNTIF(cond,Feuil1!$K$24),INDEX(champ,SMALL(IF(cond=Feuil1!$K$24,ROW(INDIRECT("1:"&amp;ROWS(champ)))),ROWS('Licenciés 2023'!$1:22))),"")</f>
        <v/>
      </c>
      <c r="D24" s="1" t="str">
        <f t="array" aca="1" ref="D24" ca="1">IF(ROWS('Licenciés 2023'!$1:22)&lt;=COUNTIF(cond,Feuil1!$K$50),INDEX(champ,SMALL(IF(cond=Feuil1!$K$50,ROW(INDIRECT("1:"&amp;ROWS(champ)))),ROWS('Licenciés 2023'!$1:22))),"")</f>
        <v/>
      </c>
      <c r="E24" s="1" t="str">
        <f t="array" aca="1" ref="E24" ca="1">IF(ROWS('Licenciés 2023'!$1:22)&lt;=COUNTIF(cond,Feuil1!$K$76),INDEX(champ,SMALL(IF(cond=Feuil1!$K$76,ROW(INDIRECT("1:"&amp;ROWS(champ)))),ROWS('Licenciés 2023'!$1:22))),"")</f>
        <v/>
      </c>
      <c r="F24" s="1" t="str">
        <f t="array" aca="1" ref="F24" ca="1">IF(ROWS('Licenciés 2023'!$1:22)&lt;=COUNTIF(cond,Feuil1!$K$102),INDEX(champ,SMALL(IF(cond=Feuil1!$K$102,ROW(INDIRECT("1:"&amp;ROWS(champ)))),ROWS('Licenciés 2023'!$1:22))),"")</f>
        <v/>
      </c>
      <c r="G24" s="1" t="str">
        <f t="array" aca="1" ref="G24" ca="1">IF(ROWS('Licenciés 2023'!$1:22)&lt;=COUNTIF(cond,Feuil1!$K$128),INDEX(champ,SMALL(IF(cond=Feuil1!$K$128,ROW(INDIRECT("1:"&amp;ROWS(champ)))),ROWS('Licenciés 2023'!$1:22))),"")</f>
        <v/>
      </c>
      <c r="H24" s="1" t="str">
        <f t="array" aca="1" ref="H24" ca="1">IF(ROWS('Licenciés 2023'!$1:22)&lt;=COUNTIF(cond,Feuil1!$K$154),INDEX(champ,SMALL(IF(cond=Feuil1!$K$154,ROW(INDIRECT("1:"&amp;ROWS(champ)))),ROWS('Licenciés 2023'!$1:22))),"")</f>
        <v/>
      </c>
      <c r="I24" s="1" t="str">
        <f t="array" aca="1" ref="I24" ca="1">IF(ROWS('Licenciés 2023'!$1:22)&lt;=COUNTIF(cond,Feuil1!$K$180),INDEX(champ,SMALL(IF(cond=Feuil1!$K$180,ROW(INDIRECT("1:"&amp;ROWS(champ)))),ROWS('Licenciés 2023'!$1:22))),"")</f>
        <v/>
      </c>
      <c r="J24" s="1" t="str">
        <f t="array" aca="1" ref="J24" ca="1">IF(ROWS('Licenciés 2023'!$1:22)&lt;=COUNTIF(cond,Feuil1!$K$206),INDEX(champ,SMALL(IF(cond=Feuil1!$K$206,ROW(INDIRECT("1:"&amp;ROWS(champ)))),ROWS('Licenciés 2023'!$1:22))),"")</f>
        <v/>
      </c>
    </row>
    <row r="25" spans="2:10">
      <c r="B25" s="1" t="str">
        <f t="array" aca="1" ref="B25" ca="1">IF(ROWS('Licenciés 2023'!$1:23)&lt;=COUNTIF(cond,Feuil1!$K$13),INDEX(champ,SMALL(IF(cond=Feuil1!$K$13,ROW(INDIRECT("1:"&amp;ROWS(champ)))),ROWS('Licenciés 2023'!$1:23))),"")</f>
        <v/>
      </c>
      <c r="C25" s="1" t="str">
        <f t="array" aca="1" ref="C25" ca="1">IF(ROWS('Licenciés 2023'!$1:23)&lt;=COUNTIF(cond,Feuil1!$K$24),INDEX(champ,SMALL(IF(cond=Feuil1!$K$24,ROW(INDIRECT("1:"&amp;ROWS(champ)))),ROWS('Licenciés 2023'!$1:23))),"")</f>
        <v/>
      </c>
      <c r="D25" s="1" t="str">
        <f t="array" aca="1" ref="D25" ca="1">IF(ROWS('Licenciés 2023'!$1:23)&lt;=COUNTIF(cond,Feuil1!$K$50),INDEX(champ,SMALL(IF(cond=Feuil1!$K$50,ROW(INDIRECT("1:"&amp;ROWS(champ)))),ROWS('Licenciés 2023'!$1:23))),"")</f>
        <v/>
      </c>
      <c r="E25" s="1" t="str">
        <f t="array" aca="1" ref="E25" ca="1">IF(ROWS('Licenciés 2023'!$1:23)&lt;=COUNTIF(cond,Feuil1!$K$76),INDEX(champ,SMALL(IF(cond=Feuil1!$K$76,ROW(INDIRECT("1:"&amp;ROWS(champ)))),ROWS('Licenciés 2023'!$1:23))),"")</f>
        <v/>
      </c>
      <c r="F25" s="1" t="str">
        <f t="array" aca="1" ref="F25" ca="1">IF(ROWS('Licenciés 2023'!$1:23)&lt;=COUNTIF(cond,Feuil1!$K$102),INDEX(champ,SMALL(IF(cond=Feuil1!$K$102,ROW(INDIRECT("1:"&amp;ROWS(champ)))),ROWS('Licenciés 2023'!$1:23))),"")</f>
        <v/>
      </c>
      <c r="G25" s="1" t="str">
        <f t="array" aca="1" ref="G25" ca="1">IF(ROWS('Licenciés 2023'!$1:23)&lt;=COUNTIF(cond,Feuil1!$K$128),INDEX(champ,SMALL(IF(cond=Feuil1!$K$128,ROW(INDIRECT("1:"&amp;ROWS(champ)))),ROWS('Licenciés 2023'!$1:23))),"")</f>
        <v/>
      </c>
      <c r="H25" s="1" t="str">
        <f t="array" aca="1" ref="H25" ca="1">IF(ROWS('Licenciés 2023'!$1:23)&lt;=COUNTIF(cond,Feuil1!$K$154),INDEX(champ,SMALL(IF(cond=Feuil1!$K$154,ROW(INDIRECT("1:"&amp;ROWS(champ)))),ROWS('Licenciés 2023'!$1:23))),"")</f>
        <v/>
      </c>
      <c r="I25" s="1" t="str">
        <f t="array" aca="1" ref="I25" ca="1">IF(ROWS('Licenciés 2023'!$1:23)&lt;=COUNTIF(cond,Feuil1!$K$180),INDEX(champ,SMALL(IF(cond=Feuil1!$K$180,ROW(INDIRECT("1:"&amp;ROWS(champ)))),ROWS('Licenciés 2023'!$1:23))),"")</f>
        <v/>
      </c>
      <c r="J25" s="1" t="str">
        <f t="array" aca="1" ref="J25" ca="1">IF(ROWS('Licenciés 2023'!$1:23)&lt;=COUNTIF(cond,Feuil1!$K$206),INDEX(champ,SMALL(IF(cond=Feuil1!$K$206,ROW(INDIRECT("1:"&amp;ROWS(champ)))),ROWS('Licenciés 2023'!$1:23))),"")</f>
        <v/>
      </c>
    </row>
    <row r="26" spans="2:10">
      <c r="B26" s="1" t="str">
        <f t="array" aca="1" ref="B26" ca="1">IF(ROWS('Licenciés 2023'!$1:24)&lt;=COUNTIF(cond,Feuil1!$K$13),INDEX(champ,SMALL(IF(cond=Feuil1!$K$13,ROW(INDIRECT("1:"&amp;ROWS(champ)))),ROWS('Licenciés 2023'!$1:24))),"")</f>
        <v/>
      </c>
      <c r="C26" s="1" t="str">
        <f t="array" aca="1" ref="C26" ca="1">IF(ROWS('Licenciés 2023'!$1:24)&lt;=COUNTIF(cond,Feuil1!$K$24),INDEX(champ,SMALL(IF(cond=Feuil1!$K$24,ROW(INDIRECT("1:"&amp;ROWS(champ)))),ROWS('Licenciés 2023'!$1:24))),"")</f>
        <v/>
      </c>
      <c r="D26" s="1" t="str">
        <f t="array" aca="1" ref="D26" ca="1">IF(ROWS('Licenciés 2023'!$1:24)&lt;=COUNTIF(cond,Feuil1!$K$50),INDEX(champ,SMALL(IF(cond=Feuil1!$K$50,ROW(INDIRECT("1:"&amp;ROWS(champ)))),ROWS('Licenciés 2023'!$1:24))),"")</f>
        <v/>
      </c>
      <c r="E26" s="1" t="str">
        <f t="array" aca="1" ref="E26" ca="1">IF(ROWS('Licenciés 2023'!$1:24)&lt;=COUNTIF(cond,Feuil1!$K$76),INDEX(champ,SMALL(IF(cond=Feuil1!$K$76,ROW(INDIRECT("1:"&amp;ROWS(champ)))),ROWS('Licenciés 2023'!$1:24))),"")</f>
        <v/>
      </c>
      <c r="F26" s="1" t="str">
        <f t="array" aca="1" ref="F26" ca="1">IF(ROWS('Licenciés 2023'!$1:24)&lt;=COUNTIF(cond,Feuil1!$K$102),INDEX(champ,SMALL(IF(cond=Feuil1!$K$102,ROW(INDIRECT("1:"&amp;ROWS(champ)))),ROWS('Licenciés 2023'!$1:24))),"")</f>
        <v/>
      </c>
      <c r="G26" s="1" t="str">
        <f t="array" aca="1" ref="G26" ca="1">IF(ROWS('Licenciés 2023'!$1:24)&lt;=COUNTIF(cond,Feuil1!$K$128),INDEX(champ,SMALL(IF(cond=Feuil1!$K$128,ROW(INDIRECT("1:"&amp;ROWS(champ)))),ROWS('Licenciés 2023'!$1:24))),"")</f>
        <v/>
      </c>
      <c r="H26" s="1" t="str">
        <f t="array" aca="1" ref="H26" ca="1">IF(ROWS('Licenciés 2023'!$1:24)&lt;=COUNTIF(cond,Feuil1!$K$154),INDEX(champ,SMALL(IF(cond=Feuil1!$K$154,ROW(INDIRECT("1:"&amp;ROWS(champ)))),ROWS('Licenciés 2023'!$1:24))),"")</f>
        <v/>
      </c>
      <c r="I26" s="1" t="str">
        <f t="array" aca="1" ref="I26" ca="1">IF(ROWS('Licenciés 2023'!$1:24)&lt;=COUNTIF(cond,Feuil1!$K$180),INDEX(champ,SMALL(IF(cond=Feuil1!$K$180,ROW(INDIRECT("1:"&amp;ROWS(champ)))),ROWS('Licenciés 2023'!$1:24))),"")</f>
        <v/>
      </c>
      <c r="J26" s="1" t="str">
        <f t="array" aca="1" ref="J26" ca="1">IF(ROWS('Licenciés 2023'!$1:24)&lt;=COUNTIF(cond,Feuil1!$K$206),INDEX(champ,SMALL(IF(cond=Feuil1!$K$206,ROW(INDIRECT("1:"&amp;ROWS(champ)))),ROWS('Licenciés 2023'!$1:24))),"")</f>
        <v/>
      </c>
    </row>
    <row r="27" spans="2:10">
      <c r="B27" s="1" t="str">
        <f t="array" aca="1" ref="B27" ca="1">IF(ROWS('Licenciés 2023'!$1:25)&lt;=COUNTIF(cond,Feuil1!$K$13),INDEX(champ,SMALL(IF(cond=Feuil1!$K$13,ROW(INDIRECT("1:"&amp;ROWS(champ)))),ROWS('Licenciés 2023'!$1:25))),"")</f>
        <v/>
      </c>
      <c r="C27" s="1" t="str">
        <f t="array" aca="1" ref="C27" ca="1">IF(ROWS('Licenciés 2023'!$1:25)&lt;=COUNTIF(cond,Feuil1!$K$24),INDEX(champ,SMALL(IF(cond=Feuil1!$K$24,ROW(INDIRECT("1:"&amp;ROWS(champ)))),ROWS('Licenciés 2023'!$1:25))),"")</f>
        <v/>
      </c>
      <c r="D27" s="1" t="str">
        <f t="array" aca="1" ref="D27" ca="1">IF(ROWS('Licenciés 2023'!$1:25)&lt;=COUNTIF(cond,Feuil1!$K$50),INDEX(champ,SMALL(IF(cond=Feuil1!$K$50,ROW(INDIRECT("1:"&amp;ROWS(champ)))),ROWS('Licenciés 2023'!$1:25))),"")</f>
        <v/>
      </c>
      <c r="E27" s="1" t="str">
        <f t="array" aca="1" ref="E27" ca="1">IF(ROWS('Licenciés 2023'!$1:25)&lt;=COUNTIF(cond,Feuil1!$K$76),INDEX(champ,SMALL(IF(cond=Feuil1!$K$76,ROW(INDIRECT("1:"&amp;ROWS(champ)))),ROWS('Licenciés 2023'!$1:25))),"")</f>
        <v/>
      </c>
      <c r="F27" s="1" t="str">
        <f t="array" aca="1" ref="F27" ca="1">IF(ROWS('Licenciés 2023'!$1:25)&lt;=COUNTIF(cond,Feuil1!$K$102),INDEX(champ,SMALL(IF(cond=Feuil1!$K$102,ROW(INDIRECT("1:"&amp;ROWS(champ)))),ROWS('Licenciés 2023'!$1:25))),"")</f>
        <v/>
      </c>
      <c r="G27" s="1" t="str">
        <f t="array" aca="1" ref="G27" ca="1">IF(ROWS('Licenciés 2023'!$1:25)&lt;=COUNTIF(cond,Feuil1!$K$128),INDEX(champ,SMALL(IF(cond=Feuil1!$K$128,ROW(INDIRECT("1:"&amp;ROWS(champ)))),ROWS('Licenciés 2023'!$1:25))),"")</f>
        <v/>
      </c>
      <c r="H27" s="1" t="str">
        <f t="array" aca="1" ref="H27" ca="1">IF(ROWS('Licenciés 2023'!$1:25)&lt;=COUNTIF(cond,Feuil1!$K$154),INDEX(champ,SMALL(IF(cond=Feuil1!$K$154,ROW(INDIRECT("1:"&amp;ROWS(champ)))),ROWS('Licenciés 2023'!$1:25))),"")</f>
        <v/>
      </c>
      <c r="I27" s="1" t="str">
        <f t="array" aca="1" ref="I27" ca="1">IF(ROWS('Licenciés 2023'!$1:25)&lt;=COUNTIF(cond,Feuil1!$K$180),INDEX(champ,SMALL(IF(cond=Feuil1!$K$180,ROW(INDIRECT("1:"&amp;ROWS(champ)))),ROWS('Licenciés 2023'!$1:25))),"")</f>
        <v/>
      </c>
      <c r="J27" s="1" t="str">
        <f t="array" aca="1" ref="J27" ca="1">IF(ROWS('Licenciés 2023'!$1:25)&lt;=COUNTIF(cond,Feuil1!$K$206),INDEX(champ,SMALL(IF(cond=Feuil1!$K$206,ROW(INDIRECT("1:"&amp;ROWS(champ)))),ROWS('Licenciés 2023'!$1:25))),"")</f>
        <v/>
      </c>
    </row>
    <row r="28" spans="2:10">
      <c r="B28" s="1" t="str">
        <f t="array" aca="1" ref="B28" ca="1">IF(ROWS('Licenciés 2023'!$1:26)&lt;=COUNTIF(cond,Feuil1!$K$13),INDEX(champ,SMALL(IF(cond=Feuil1!$K$13,ROW(INDIRECT("1:"&amp;ROWS(champ)))),ROWS('Licenciés 2023'!$1:26))),"")</f>
        <v/>
      </c>
      <c r="C28" s="1" t="str">
        <f t="array" aca="1" ref="C28" ca="1">IF(ROWS('Licenciés 2023'!$1:26)&lt;=COUNTIF(cond,Feuil1!$K$24),INDEX(champ,SMALL(IF(cond=Feuil1!$K$24,ROW(INDIRECT("1:"&amp;ROWS(champ)))),ROWS('Licenciés 2023'!$1:26))),"")</f>
        <v/>
      </c>
      <c r="D28" s="1" t="str">
        <f t="array" aca="1" ref="D28" ca="1">IF(ROWS('Licenciés 2023'!$1:26)&lt;=COUNTIF(cond,Feuil1!$K$50),INDEX(champ,SMALL(IF(cond=Feuil1!$K$50,ROW(INDIRECT("1:"&amp;ROWS(champ)))),ROWS('Licenciés 2023'!$1:26))),"")</f>
        <v/>
      </c>
      <c r="E28" s="1" t="str">
        <f t="array" aca="1" ref="E28" ca="1">IF(ROWS('Licenciés 2023'!$1:26)&lt;=COUNTIF(cond,Feuil1!$K$76),INDEX(champ,SMALL(IF(cond=Feuil1!$K$76,ROW(INDIRECT("1:"&amp;ROWS(champ)))),ROWS('Licenciés 2023'!$1:26))),"")</f>
        <v/>
      </c>
      <c r="F28" s="1" t="str">
        <f t="array" aca="1" ref="F28" ca="1">IF(ROWS('Licenciés 2023'!$1:26)&lt;=COUNTIF(cond,Feuil1!$K$102),INDEX(champ,SMALL(IF(cond=Feuil1!$K$102,ROW(INDIRECT("1:"&amp;ROWS(champ)))),ROWS('Licenciés 2023'!$1:26))),"")</f>
        <v/>
      </c>
      <c r="G28" s="1" t="str">
        <f t="array" aca="1" ref="G28" ca="1">IF(ROWS('Licenciés 2023'!$1:26)&lt;=COUNTIF(cond,Feuil1!$K$128),INDEX(champ,SMALL(IF(cond=Feuil1!$K$128,ROW(INDIRECT("1:"&amp;ROWS(champ)))),ROWS('Licenciés 2023'!$1:26))),"")</f>
        <v/>
      </c>
      <c r="H28" s="1" t="str">
        <f t="array" aca="1" ref="H28" ca="1">IF(ROWS('Licenciés 2023'!$1:26)&lt;=COUNTIF(cond,Feuil1!$K$154),INDEX(champ,SMALL(IF(cond=Feuil1!$K$154,ROW(INDIRECT("1:"&amp;ROWS(champ)))),ROWS('Licenciés 2023'!$1:26))),"")</f>
        <v/>
      </c>
      <c r="I28" s="1" t="str">
        <f t="array" aca="1" ref="I28" ca="1">IF(ROWS('Licenciés 2023'!$1:26)&lt;=COUNTIF(cond,Feuil1!$K$180),INDEX(champ,SMALL(IF(cond=Feuil1!$K$180,ROW(INDIRECT("1:"&amp;ROWS(champ)))),ROWS('Licenciés 2023'!$1:26))),"")</f>
        <v/>
      </c>
      <c r="J28" s="1" t="str">
        <f t="array" aca="1" ref="J28" ca="1">IF(ROWS('Licenciés 2023'!$1:26)&lt;=COUNTIF(cond,Feuil1!$K$206),INDEX(champ,SMALL(IF(cond=Feuil1!$K$206,ROW(INDIRECT("1:"&amp;ROWS(champ)))),ROWS('Licenciés 2023'!$1:26))),"")</f>
        <v/>
      </c>
    </row>
    <row r="29" spans="2:10">
      <c r="B29" s="1" t="str">
        <f t="array" aca="1" ref="B29" ca="1">IF(ROWS('Licenciés 2023'!$1:27)&lt;=COUNTIF(cond,Feuil1!$K$13),INDEX(champ,SMALL(IF(cond=Feuil1!$K$13,ROW(INDIRECT("1:"&amp;ROWS(champ)))),ROWS('Licenciés 2023'!$1:27))),"")</f>
        <v/>
      </c>
      <c r="C29" s="1" t="str">
        <f t="array" aca="1" ref="C29" ca="1">IF(ROWS('Licenciés 2023'!$1:27)&lt;=COUNTIF(cond,Feuil1!$K$24),INDEX(champ,SMALL(IF(cond=Feuil1!$K$24,ROW(INDIRECT("1:"&amp;ROWS(champ)))),ROWS('Licenciés 2023'!$1:27))),"")</f>
        <v/>
      </c>
      <c r="D29" s="1" t="str">
        <f t="array" aca="1" ref="D29" ca="1">IF(ROWS('Licenciés 2023'!$1:27)&lt;=COUNTIF(cond,Feuil1!$K$50),INDEX(champ,SMALL(IF(cond=Feuil1!$K$50,ROW(INDIRECT("1:"&amp;ROWS(champ)))),ROWS('Licenciés 2023'!$1:27))),"")</f>
        <v/>
      </c>
      <c r="E29" s="1" t="str">
        <f t="array" aca="1" ref="E29" ca="1">IF(ROWS('Licenciés 2023'!$1:27)&lt;=COUNTIF(cond,Feuil1!$K$76),INDEX(champ,SMALL(IF(cond=Feuil1!$K$76,ROW(INDIRECT("1:"&amp;ROWS(champ)))),ROWS('Licenciés 2023'!$1:27))),"")</f>
        <v/>
      </c>
      <c r="F29" s="1" t="str">
        <f t="array" aca="1" ref="F29" ca="1">IF(ROWS('Licenciés 2023'!$1:27)&lt;=COUNTIF(cond,Feuil1!$K$102),INDEX(champ,SMALL(IF(cond=Feuil1!$K$102,ROW(INDIRECT("1:"&amp;ROWS(champ)))),ROWS('Licenciés 2023'!$1:27))),"")</f>
        <v/>
      </c>
      <c r="G29" s="1" t="str">
        <f t="array" aca="1" ref="G29" ca="1">IF(ROWS('Licenciés 2023'!$1:27)&lt;=COUNTIF(cond,Feuil1!$K$128),INDEX(champ,SMALL(IF(cond=Feuil1!$K$128,ROW(INDIRECT("1:"&amp;ROWS(champ)))),ROWS('Licenciés 2023'!$1:27))),"")</f>
        <v/>
      </c>
      <c r="H29" s="1" t="str">
        <f t="array" aca="1" ref="H29" ca="1">IF(ROWS('Licenciés 2023'!$1:27)&lt;=COUNTIF(cond,Feuil1!$K$154),INDEX(champ,SMALL(IF(cond=Feuil1!$K$154,ROW(INDIRECT("1:"&amp;ROWS(champ)))),ROWS('Licenciés 2023'!$1:27))),"")</f>
        <v/>
      </c>
      <c r="I29" s="1" t="str">
        <f t="array" aca="1" ref="I29" ca="1">IF(ROWS('Licenciés 2023'!$1:27)&lt;=COUNTIF(cond,Feuil1!$K$180),INDEX(champ,SMALL(IF(cond=Feuil1!$K$180,ROW(INDIRECT("1:"&amp;ROWS(champ)))),ROWS('Licenciés 2023'!$1:27))),"")</f>
        <v/>
      </c>
      <c r="J29" s="1" t="str">
        <f t="array" aca="1" ref="J29" ca="1">IF(ROWS('Licenciés 2023'!$1:27)&lt;=COUNTIF(cond,Feuil1!$K$206),INDEX(champ,SMALL(IF(cond=Feuil1!$K$206,ROW(INDIRECT("1:"&amp;ROWS(champ)))),ROWS('Licenciés 2023'!$1:27))),"")</f>
        <v/>
      </c>
    </row>
    <row r="30" spans="2:10">
      <c r="B30" s="1" t="str">
        <f t="array" aca="1" ref="B30" ca="1">IF(ROWS('Licenciés 2023'!$1:28)&lt;=COUNTIF(cond,Feuil1!$K$13),INDEX(champ,SMALL(IF(cond=Feuil1!$K$13,ROW(INDIRECT("1:"&amp;ROWS(champ)))),ROWS('Licenciés 2023'!$1:28))),"")</f>
        <v/>
      </c>
      <c r="C30" s="1" t="str">
        <f t="array" aca="1" ref="C30" ca="1">IF(ROWS('Licenciés 2023'!$1:28)&lt;=COUNTIF(cond,Feuil1!$K$24),INDEX(champ,SMALL(IF(cond=Feuil1!$K$24,ROW(INDIRECT("1:"&amp;ROWS(champ)))),ROWS('Licenciés 2023'!$1:28))),"")</f>
        <v/>
      </c>
      <c r="D30" s="1" t="str">
        <f t="array" aca="1" ref="D30" ca="1">IF(ROWS('Licenciés 2023'!$1:28)&lt;=COUNTIF(cond,Feuil1!$K$50),INDEX(champ,SMALL(IF(cond=Feuil1!$K$50,ROW(INDIRECT("1:"&amp;ROWS(champ)))),ROWS('Licenciés 2023'!$1:28))),"")</f>
        <v/>
      </c>
      <c r="E30" s="1" t="str">
        <f t="array" aca="1" ref="E30" ca="1">IF(ROWS('Licenciés 2023'!$1:28)&lt;=COUNTIF(cond,Feuil1!$K$76),INDEX(champ,SMALL(IF(cond=Feuil1!$K$76,ROW(INDIRECT("1:"&amp;ROWS(champ)))),ROWS('Licenciés 2023'!$1:28))),"")</f>
        <v/>
      </c>
      <c r="F30" s="1" t="str">
        <f t="array" aca="1" ref="F30" ca="1">IF(ROWS('Licenciés 2023'!$1:28)&lt;=COUNTIF(cond,Feuil1!$K$102),INDEX(champ,SMALL(IF(cond=Feuil1!$K$102,ROW(INDIRECT("1:"&amp;ROWS(champ)))),ROWS('Licenciés 2023'!$1:28))),"")</f>
        <v/>
      </c>
      <c r="G30" s="1" t="str">
        <f t="array" aca="1" ref="G30" ca="1">IF(ROWS('Licenciés 2023'!$1:28)&lt;=COUNTIF(cond,Feuil1!$K$128),INDEX(champ,SMALL(IF(cond=Feuil1!$K$128,ROW(INDIRECT("1:"&amp;ROWS(champ)))),ROWS('Licenciés 2023'!$1:28))),"")</f>
        <v/>
      </c>
      <c r="H30" s="1" t="str">
        <f t="array" aca="1" ref="H30" ca="1">IF(ROWS('Licenciés 2023'!$1:28)&lt;=COUNTIF(cond,Feuil1!$K$154),INDEX(champ,SMALL(IF(cond=Feuil1!$K$154,ROW(INDIRECT("1:"&amp;ROWS(champ)))),ROWS('Licenciés 2023'!$1:28))),"")</f>
        <v/>
      </c>
      <c r="I30" s="1" t="str">
        <f t="array" aca="1" ref="I30" ca="1">IF(ROWS('Licenciés 2023'!$1:28)&lt;=COUNTIF(cond,Feuil1!$K$180),INDEX(champ,SMALL(IF(cond=Feuil1!$K$180,ROW(INDIRECT("1:"&amp;ROWS(champ)))),ROWS('Licenciés 2023'!$1:28))),"")</f>
        <v/>
      </c>
      <c r="J30" s="1" t="str">
        <f t="array" aca="1" ref="J30" ca="1">IF(ROWS('Licenciés 2023'!$1:28)&lt;=COUNTIF(cond,Feuil1!$K$206),INDEX(champ,SMALL(IF(cond=Feuil1!$K$206,ROW(INDIRECT("1:"&amp;ROWS(champ)))),ROWS('Licenciés 2023'!$1:28))),"")</f>
        <v/>
      </c>
    </row>
    <row r="31" spans="2:10">
      <c r="B31" s="1" t="str">
        <f t="array" aca="1" ref="B31" ca="1">IF(ROWS('Licenciés 2023'!$1:29)&lt;=COUNTIF(cond,Feuil1!$K$13),INDEX(champ,SMALL(IF(cond=Feuil1!$K$13,ROW(INDIRECT("1:"&amp;ROWS(champ)))),ROWS('Licenciés 2023'!$1:29))),"")</f>
        <v/>
      </c>
      <c r="C31" s="1" t="str">
        <f t="array" aca="1" ref="C31" ca="1">IF(ROWS('Licenciés 2023'!$1:29)&lt;=COUNTIF(cond,Feuil1!$K$24),INDEX(champ,SMALL(IF(cond=Feuil1!$K$24,ROW(INDIRECT("1:"&amp;ROWS(champ)))),ROWS('Licenciés 2023'!$1:29))),"")</f>
        <v/>
      </c>
      <c r="D31" s="1" t="str">
        <f t="array" aca="1" ref="D31" ca="1">IF(ROWS('Licenciés 2023'!$1:29)&lt;=COUNTIF(cond,Feuil1!$K$50),INDEX(champ,SMALL(IF(cond=Feuil1!$K$50,ROW(INDIRECT("1:"&amp;ROWS(champ)))),ROWS('Licenciés 2023'!$1:29))),"")</f>
        <v/>
      </c>
      <c r="E31" s="1" t="str">
        <f t="array" aca="1" ref="E31" ca="1">IF(ROWS('Licenciés 2023'!$1:29)&lt;=COUNTIF(cond,Feuil1!$K$76),INDEX(champ,SMALL(IF(cond=Feuil1!$K$76,ROW(INDIRECT("1:"&amp;ROWS(champ)))),ROWS('Licenciés 2023'!$1:29))),"")</f>
        <v/>
      </c>
      <c r="F31" s="1" t="str">
        <f t="array" aca="1" ref="F31" ca="1">IF(ROWS('Licenciés 2023'!$1:29)&lt;=COUNTIF(cond,Feuil1!$K$102),INDEX(champ,SMALL(IF(cond=Feuil1!$K$102,ROW(INDIRECT("1:"&amp;ROWS(champ)))),ROWS('Licenciés 2023'!$1:29))),"")</f>
        <v/>
      </c>
      <c r="G31" s="1" t="str">
        <f t="array" aca="1" ref="G31" ca="1">IF(ROWS('Licenciés 2023'!$1:29)&lt;=COUNTIF(cond,Feuil1!$K$128),INDEX(champ,SMALL(IF(cond=Feuil1!$K$128,ROW(INDIRECT("1:"&amp;ROWS(champ)))),ROWS('Licenciés 2023'!$1:29))),"")</f>
        <v/>
      </c>
      <c r="H31" s="1" t="str">
        <f t="array" aca="1" ref="H31" ca="1">IF(ROWS('Licenciés 2023'!$1:29)&lt;=COUNTIF(cond,Feuil1!$K$154),INDEX(champ,SMALL(IF(cond=Feuil1!$K$154,ROW(INDIRECT("1:"&amp;ROWS(champ)))),ROWS('Licenciés 2023'!$1:29))),"")</f>
        <v/>
      </c>
      <c r="I31" s="1" t="str">
        <f t="array" aca="1" ref="I31" ca="1">IF(ROWS('Licenciés 2023'!$1:29)&lt;=COUNTIF(cond,Feuil1!$K$180),INDEX(champ,SMALL(IF(cond=Feuil1!$K$180,ROW(INDIRECT("1:"&amp;ROWS(champ)))),ROWS('Licenciés 2023'!$1:29))),"")</f>
        <v/>
      </c>
      <c r="J31" s="1" t="str">
        <f t="array" aca="1" ref="J31" ca="1">IF(ROWS('Licenciés 2023'!$1:29)&lt;=COUNTIF(cond,Feuil1!$K$206),INDEX(champ,SMALL(IF(cond=Feuil1!$K$206,ROW(INDIRECT("1:"&amp;ROWS(champ)))),ROWS('Licenciés 2023'!$1:29))),"")</f>
        <v/>
      </c>
    </row>
    <row r="32" spans="2:10">
      <c r="B32" s="1" t="str">
        <f t="array" aca="1" ref="B32" ca="1">IF(ROWS('Licenciés 2023'!$1:30)&lt;=COUNTIF(cond,Feuil1!$K$13),INDEX(champ,SMALL(IF(cond=Feuil1!$K$13,ROW(INDIRECT("1:"&amp;ROWS(champ)))),ROWS('Licenciés 2023'!$1:30))),"")</f>
        <v/>
      </c>
      <c r="C32" s="1" t="str">
        <f t="array" aca="1" ref="C32" ca="1">IF(ROWS('Licenciés 2023'!$1:30)&lt;=COUNTIF(cond,Feuil1!$K$24),INDEX(champ,SMALL(IF(cond=Feuil1!$K$24,ROW(INDIRECT("1:"&amp;ROWS(champ)))),ROWS('Licenciés 2023'!$1:30))),"")</f>
        <v/>
      </c>
      <c r="D32" s="1" t="str">
        <f t="array" aca="1" ref="D32" ca="1">IF(ROWS('Licenciés 2023'!$1:30)&lt;=COUNTIF(cond,Feuil1!$K$50),INDEX(champ,SMALL(IF(cond=Feuil1!$K$50,ROW(INDIRECT("1:"&amp;ROWS(champ)))),ROWS('Licenciés 2023'!$1:30))),"")</f>
        <v/>
      </c>
      <c r="E32" s="1" t="str">
        <f t="array" aca="1" ref="E32" ca="1">IF(ROWS('Licenciés 2023'!$1:30)&lt;=COUNTIF(cond,Feuil1!$K$76),INDEX(champ,SMALL(IF(cond=Feuil1!$K$76,ROW(INDIRECT("1:"&amp;ROWS(champ)))),ROWS('Licenciés 2023'!$1:30))),"")</f>
        <v/>
      </c>
      <c r="F32" s="1" t="str">
        <f t="array" aca="1" ref="F32" ca="1">IF(ROWS('Licenciés 2023'!$1:30)&lt;=COUNTIF(cond,Feuil1!$K$102),INDEX(champ,SMALL(IF(cond=Feuil1!$K$102,ROW(INDIRECT("1:"&amp;ROWS(champ)))),ROWS('Licenciés 2023'!$1:30))),"")</f>
        <v/>
      </c>
      <c r="G32" s="1" t="str">
        <f t="array" aca="1" ref="G32" ca="1">IF(ROWS('Licenciés 2023'!$1:30)&lt;=COUNTIF(cond,Feuil1!$K$128),INDEX(champ,SMALL(IF(cond=Feuil1!$K$128,ROW(INDIRECT("1:"&amp;ROWS(champ)))),ROWS('Licenciés 2023'!$1:30))),"")</f>
        <v/>
      </c>
      <c r="H32" s="1" t="str">
        <f t="array" aca="1" ref="H32" ca="1">IF(ROWS('Licenciés 2023'!$1:30)&lt;=COUNTIF(cond,Feuil1!$K$154),INDEX(champ,SMALL(IF(cond=Feuil1!$K$154,ROW(INDIRECT("1:"&amp;ROWS(champ)))),ROWS('Licenciés 2023'!$1:30))),"")</f>
        <v/>
      </c>
      <c r="I32" s="1" t="str">
        <f t="array" aca="1" ref="I32" ca="1">IF(ROWS('Licenciés 2023'!$1:30)&lt;=COUNTIF(cond,Feuil1!$K$180),INDEX(champ,SMALL(IF(cond=Feuil1!$K$180,ROW(INDIRECT("1:"&amp;ROWS(champ)))),ROWS('Licenciés 2023'!$1:30))),"")</f>
        <v/>
      </c>
      <c r="J32" s="1" t="str">
        <f t="array" aca="1" ref="J32" ca="1">IF(ROWS('Licenciés 2023'!$1:30)&lt;=COUNTIF(cond,Feuil1!$K$206),INDEX(champ,SMALL(IF(cond=Feuil1!$K$206,ROW(INDIRECT("1:"&amp;ROWS(champ)))),ROWS('Licenciés 2023'!$1:30))),"")</f>
        <v/>
      </c>
    </row>
    <row r="33" spans="2:10">
      <c r="B33" s="1" t="str">
        <f t="array" aca="1" ref="B33" ca="1">IF(ROWS('Licenciés 2023'!$1:31)&lt;=COUNTIF(cond,Feuil1!$K$13),INDEX(champ,SMALL(IF(cond=Feuil1!$K$13,ROW(INDIRECT("1:"&amp;ROWS(champ)))),ROWS('Licenciés 2023'!$1:31))),"")</f>
        <v/>
      </c>
      <c r="C33" s="1" t="str">
        <f t="array" aca="1" ref="C33" ca="1">IF(ROWS('Licenciés 2023'!$1:31)&lt;=COUNTIF(cond,Feuil1!$K$24),INDEX(champ,SMALL(IF(cond=Feuil1!$K$24,ROW(INDIRECT("1:"&amp;ROWS(champ)))),ROWS('Licenciés 2023'!$1:31))),"")</f>
        <v/>
      </c>
      <c r="D33" s="1" t="str">
        <f t="array" aca="1" ref="D33" ca="1">IF(ROWS('Licenciés 2023'!$1:31)&lt;=COUNTIF(cond,Feuil1!$K$50),INDEX(champ,SMALL(IF(cond=Feuil1!$K$50,ROW(INDIRECT("1:"&amp;ROWS(champ)))),ROWS('Licenciés 2023'!$1:31))),"")</f>
        <v/>
      </c>
      <c r="E33" s="1" t="str">
        <f t="array" aca="1" ref="E33" ca="1">IF(ROWS('Licenciés 2023'!$1:31)&lt;=COUNTIF(cond,Feuil1!$K$76),INDEX(champ,SMALL(IF(cond=Feuil1!$K$76,ROW(INDIRECT("1:"&amp;ROWS(champ)))),ROWS('Licenciés 2023'!$1:31))),"")</f>
        <v/>
      </c>
      <c r="F33" s="1" t="str">
        <f t="array" aca="1" ref="F33" ca="1">IF(ROWS('Licenciés 2023'!$1:31)&lt;=COUNTIF(cond,Feuil1!$K$102),INDEX(champ,SMALL(IF(cond=Feuil1!$K$102,ROW(INDIRECT("1:"&amp;ROWS(champ)))),ROWS('Licenciés 2023'!$1:31))),"")</f>
        <v/>
      </c>
      <c r="G33" s="1" t="str">
        <f t="array" aca="1" ref="G33" ca="1">IF(ROWS('Licenciés 2023'!$1:31)&lt;=COUNTIF(cond,Feuil1!$K$128),INDEX(champ,SMALL(IF(cond=Feuil1!$K$128,ROW(INDIRECT("1:"&amp;ROWS(champ)))),ROWS('Licenciés 2023'!$1:31))),"")</f>
        <v/>
      </c>
      <c r="H33" s="1" t="str">
        <f t="array" aca="1" ref="H33" ca="1">IF(ROWS('Licenciés 2023'!$1:31)&lt;=COUNTIF(cond,Feuil1!$K$154),INDEX(champ,SMALL(IF(cond=Feuil1!$K$154,ROW(INDIRECT("1:"&amp;ROWS(champ)))),ROWS('Licenciés 2023'!$1:31))),"")</f>
        <v/>
      </c>
      <c r="I33" s="1" t="str">
        <f t="array" aca="1" ref="I33" ca="1">IF(ROWS('Licenciés 2023'!$1:31)&lt;=COUNTIF(cond,Feuil1!$K$180),INDEX(champ,SMALL(IF(cond=Feuil1!$K$180,ROW(INDIRECT("1:"&amp;ROWS(champ)))),ROWS('Licenciés 2023'!$1:31))),"")</f>
        <v/>
      </c>
      <c r="J33" s="1" t="str">
        <f t="array" aca="1" ref="J33" ca="1">IF(ROWS('Licenciés 2023'!$1:31)&lt;=COUNTIF(cond,Feuil1!$K$206),INDEX(champ,SMALL(IF(cond=Feuil1!$K$206,ROW(INDIRECT("1:"&amp;ROWS(champ)))),ROWS('Licenciés 2023'!$1:31))),"")</f>
        <v/>
      </c>
    </row>
    <row r="34" spans="2:10">
      <c r="B34" s="1" t="str">
        <f t="array" aca="1" ref="B34" ca="1">IF(ROWS('Licenciés 2023'!$1:32)&lt;=COUNTIF(cond,Feuil1!$K$13),INDEX(champ,SMALL(IF(cond=Feuil1!$K$13,ROW(INDIRECT("1:"&amp;ROWS(champ)))),ROWS('Licenciés 2023'!$1:32))),"")</f>
        <v/>
      </c>
      <c r="C34" s="1" t="str">
        <f t="array" aca="1" ref="C34" ca="1">IF(ROWS('Licenciés 2023'!$1:32)&lt;=COUNTIF(cond,Feuil1!$K$24),INDEX(champ,SMALL(IF(cond=Feuil1!$K$24,ROW(INDIRECT("1:"&amp;ROWS(champ)))),ROWS('Licenciés 2023'!$1:32))),"")</f>
        <v/>
      </c>
      <c r="D34" s="1" t="str">
        <f t="array" aca="1" ref="D34" ca="1">IF(ROWS('Licenciés 2023'!$1:32)&lt;=COUNTIF(cond,Feuil1!$K$50),INDEX(champ,SMALL(IF(cond=Feuil1!$K$50,ROW(INDIRECT("1:"&amp;ROWS(champ)))),ROWS('Licenciés 2023'!$1:32))),"")</f>
        <v/>
      </c>
      <c r="E34" s="1" t="str">
        <f t="array" aca="1" ref="E34" ca="1">IF(ROWS('Licenciés 2023'!$1:32)&lt;=COUNTIF(cond,Feuil1!$K$76),INDEX(champ,SMALL(IF(cond=Feuil1!$K$76,ROW(INDIRECT("1:"&amp;ROWS(champ)))),ROWS('Licenciés 2023'!$1:32))),"")</f>
        <v/>
      </c>
      <c r="F34" s="1" t="str">
        <f t="array" aca="1" ref="F34" ca="1">IF(ROWS('Licenciés 2023'!$1:32)&lt;=COUNTIF(cond,Feuil1!$K$102),INDEX(champ,SMALL(IF(cond=Feuil1!$K$102,ROW(INDIRECT("1:"&amp;ROWS(champ)))),ROWS('Licenciés 2023'!$1:32))),"")</f>
        <v/>
      </c>
      <c r="G34" s="1" t="str">
        <f t="array" aca="1" ref="G34" ca="1">IF(ROWS('Licenciés 2023'!$1:32)&lt;=COUNTIF(cond,Feuil1!$K$128),INDEX(champ,SMALL(IF(cond=Feuil1!$K$128,ROW(INDIRECT("1:"&amp;ROWS(champ)))),ROWS('Licenciés 2023'!$1:32))),"")</f>
        <v/>
      </c>
      <c r="H34" s="1" t="str">
        <f t="array" aca="1" ref="H34" ca="1">IF(ROWS('Licenciés 2023'!$1:32)&lt;=COUNTIF(cond,Feuil1!$K$154),INDEX(champ,SMALL(IF(cond=Feuil1!$K$154,ROW(INDIRECT("1:"&amp;ROWS(champ)))),ROWS('Licenciés 2023'!$1:32))),"")</f>
        <v/>
      </c>
      <c r="I34" s="1" t="str">
        <f t="array" aca="1" ref="I34" ca="1">IF(ROWS('Licenciés 2023'!$1:32)&lt;=COUNTIF(cond,Feuil1!$K$180),INDEX(champ,SMALL(IF(cond=Feuil1!$K$180,ROW(INDIRECT("1:"&amp;ROWS(champ)))),ROWS('Licenciés 2023'!$1:32))),"")</f>
        <v/>
      </c>
      <c r="J34" s="1" t="str">
        <f t="array" aca="1" ref="J34" ca="1">IF(ROWS('Licenciés 2023'!$1:32)&lt;=COUNTIF(cond,Feuil1!$K$206),INDEX(champ,SMALL(IF(cond=Feuil1!$K$206,ROW(INDIRECT("1:"&amp;ROWS(champ)))),ROWS('Licenciés 2023'!$1:32))),"")</f>
        <v/>
      </c>
    </row>
    <row r="35" spans="2:10">
      <c r="B35" s="1" t="str">
        <f t="array" aca="1" ref="B35" ca="1">IF(ROWS('Licenciés 2023'!$1:33)&lt;=COUNTIF(cond,Feuil1!$K$13),INDEX(champ,SMALL(IF(cond=Feuil1!$K$13,ROW(INDIRECT("1:"&amp;ROWS(champ)))),ROWS('Licenciés 2023'!$1:33))),"")</f>
        <v/>
      </c>
      <c r="C35" s="1" t="str">
        <f t="array" aca="1" ref="C35" ca="1">IF(ROWS('Licenciés 2023'!$1:33)&lt;=COUNTIF(cond,Feuil1!$K$24),INDEX(champ,SMALL(IF(cond=Feuil1!$K$24,ROW(INDIRECT("1:"&amp;ROWS(champ)))),ROWS('Licenciés 2023'!$1:33))),"")</f>
        <v/>
      </c>
      <c r="D35" s="1" t="str">
        <f t="array" aca="1" ref="D35" ca="1">IF(ROWS('Licenciés 2023'!$1:33)&lt;=COUNTIF(cond,Feuil1!$K$50),INDEX(champ,SMALL(IF(cond=Feuil1!$K$50,ROW(INDIRECT("1:"&amp;ROWS(champ)))),ROWS('Licenciés 2023'!$1:33))),"")</f>
        <v/>
      </c>
      <c r="E35" s="1" t="str">
        <f t="array" aca="1" ref="E35" ca="1">IF(ROWS('Licenciés 2023'!$1:33)&lt;=COUNTIF(cond,Feuil1!$K$76),INDEX(champ,SMALL(IF(cond=Feuil1!$K$76,ROW(INDIRECT("1:"&amp;ROWS(champ)))),ROWS('Licenciés 2023'!$1:33))),"")</f>
        <v/>
      </c>
      <c r="F35" s="1" t="str">
        <f t="array" aca="1" ref="F35" ca="1">IF(ROWS('Licenciés 2023'!$1:33)&lt;=COUNTIF(cond,Feuil1!$K$102),INDEX(champ,SMALL(IF(cond=Feuil1!$K$102,ROW(INDIRECT("1:"&amp;ROWS(champ)))),ROWS('Licenciés 2023'!$1:33))),"")</f>
        <v/>
      </c>
      <c r="G35" s="1" t="str">
        <f t="array" aca="1" ref="G35" ca="1">IF(ROWS('Licenciés 2023'!$1:33)&lt;=COUNTIF(cond,Feuil1!$K$128),INDEX(champ,SMALL(IF(cond=Feuil1!$K$128,ROW(INDIRECT("1:"&amp;ROWS(champ)))),ROWS('Licenciés 2023'!$1:33))),"")</f>
        <v/>
      </c>
      <c r="H35" s="1" t="str">
        <f t="array" aca="1" ref="H35" ca="1">IF(ROWS('Licenciés 2023'!$1:33)&lt;=COUNTIF(cond,Feuil1!$K$154),INDEX(champ,SMALL(IF(cond=Feuil1!$K$154,ROW(INDIRECT("1:"&amp;ROWS(champ)))),ROWS('Licenciés 2023'!$1:33))),"")</f>
        <v/>
      </c>
      <c r="I35" s="1" t="str">
        <f t="array" aca="1" ref="I35" ca="1">IF(ROWS('Licenciés 2023'!$1:33)&lt;=COUNTIF(cond,Feuil1!$K$180),INDEX(champ,SMALL(IF(cond=Feuil1!$K$180,ROW(INDIRECT("1:"&amp;ROWS(champ)))),ROWS('Licenciés 2023'!$1:33))),"")</f>
        <v/>
      </c>
      <c r="J35" s="1" t="str">
        <f t="array" aca="1" ref="J35" ca="1">IF(ROWS('Licenciés 2023'!$1:33)&lt;=COUNTIF(cond,Feuil1!$K$206),INDEX(champ,SMALL(IF(cond=Feuil1!$K$206,ROW(INDIRECT("1:"&amp;ROWS(champ)))),ROWS('Licenciés 2023'!$1:33))),"")</f>
        <v/>
      </c>
    </row>
    <row r="36" spans="2:10">
      <c r="B36" s="1" t="str">
        <f t="array" aca="1" ref="B36" ca="1">IF(ROWS('Licenciés 2023'!$1:34)&lt;=COUNTIF(cond,Feuil1!$K$13),INDEX(champ,SMALL(IF(cond=Feuil1!$K$13,ROW(INDIRECT("1:"&amp;ROWS(champ)))),ROWS('Licenciés 2023'!$1:34))),"")</f>
        <v/>
      </c>
      <c r="C36" s="1" t="str">
        <f t="array" aca="1" ref="C36" ca="1">IF(ROWS('Licenciés 2023'!$1:34)&lt;=COUNTIF(cond,Feuil1!$K$24),INDEX(champ,SMALL(IF(cond=Feuil1!$K$24,ROW(INDIRECT("1:"&amp;ROWS(champ)))),ROWS('Licenciés 2023'!$1:34))),"")</f>
        <v/>
      </c>
      <c r="D36" s="1" t="str">
        <f t="array" aca="1" ref="D36" ca="1">IF(ROWS('Licenciés 2023'!$1:34)&lt;=COUNTIF(cond,Feuil1!$K$50),INDEX(champ,SMALL(IF(cond=Feuil1!$K$50,ROW(INDIRECT("1:"&amp;ROWS(champ)))),ROWS('Licenciés 2023'!$1:34))),"")</f>
        <v/>
      </c>
      <c r="E36" s="1" t="str">
        <f t="array" aca="1" ref="E36" ca="1">IF(ROWS('Licenciés 2023'!$1:34)&lt;=COUNTIF(cond,Feuil1!$K$76),INDEX(champ,SMALL(IF(cond=Feuil1!$K$76,ROW(INDIRECT("1:"&amp;ROWS(champ)))),ROWS('Licenciés 2023'!$1:34))),"")</f>
        <v/>
      </c>
      <c r="F36" s="1" t="str">
        <f t="array" aca="1" ref="F36" ca="1">IF(ROWS('Licenciés 2023'!$1:34)&lt;=COUNTIF(cond,Feuil1!$K$102),INDEX(champ,SMALL(IF(cond=Feuil1!$K$102,ROW(INDIRECT("1:"&amp;ROWS(champ)))),ROWS('Licenciés 2023'!$1:34))),"")</f>
        <v/>
      </c>
      <c r="G36" s="1" t="str">
        <f t="array" aca="1" ref="G36" ca="1">IF(ROWS('Licenciés 2023'!$1:34)&lt;=COUNTIF(cond,Feuil1!$K$128),INDEX(champ,SMALL(IF(cond=Feuil1!$K$128,ROW(INDIRECT("1:"&amp;ROWS(champ)))),ROWS('Licenciés 2023'!$1:34))),"")</f>
        <v/>
      </c>
      <c r="H36" s="1" t="str">
        <f t="array" aca="1" ref="H36" ca="1">IF(ROWS('Licenciés 2023'!$1:34)&lt;=COUNTIF(cond,Feuil1!$K$154),INDEX(champ,SMALL(IF(cond=Feuil1!$K$154,ROW(INDIRECT("1:"&amp;ROWS(champ)))),ROWS('Licenciés 2023'!$1:34))),"")</f>
        <v/>
      </c>
      <c r="I36" s="1" t="str">
        <f t="array" aca="1" ref="I36" ca="1">IF(ROWS('Licenciés 2023'!$1:34)&lt;=COUNTIF(cond,Feuil1!$K$180),INDEX(champ,SMALL(IF(cond=Feuil1!$K$180,ROW(INDIRECT("1:"&amp;ROWS(champ)))),ROWS('Licenciés 2023'!$1:34))),"")</f>
        <v/>
      </c>
      <c r="J36" s="1" t="str">
        <f t="array" aca="1" ref="J36" ca="1">IF(ROWS('Licenciés 2023'!$1:34)&lt;=COUNTIF(cond,Feuil1!$K$206),INDEX(champ,SMALL(IF(cond=Feuil1!$K$206,ROW(INDIRECT("1:"&amp;ROWS(champ)))),ROWS('Licenciés 2023'!$1:34))),"")</f>
        <v/>
      </c>
    </row>
    <row r="37" spans="2:10">
      <c r="B37" s="1" t="str">
        <f t="array" aca="1" ref="B37" ca="1">IF(ROWS('Licenciés 2023'!$1:35)&lt;=COUNTIF(cond,Feuil1!$K$13),INDEX(champ,SMALL(IF(cond=Feuil1!$K$13,ROW(INDIRECT("1:"&amp;ROWS(champ)))),ROWS('Licenciés 2023'!$1:35))),"")</f>
        <v/>
      </c>
      <c r="C37" s="1" t="str">
        <f t="array" aca="1" ref="C37" ca="1">IF(ROWS('Licenciés 2023'!$1:35)&lt;=COUNTIF(cond,Feuil1!$K$24),INDEX(champ,SMALL(IF(cond=Feuil1!$K$24,ROW(INDIRECT("1:"&amp;ROWS(champ)))),ROWS('Licenciés 2023'!$1:35))),"")</f>
        <v/>
      </c>
      <c r="D37" s="1" t="str">
        <f t="array" aca="1" ref="D37" ca="1">IF(ROWS('Licenciés 2023'!$1:35)&lt;=COUNTIF(cond,Feuil1!$K$50),INDEX(champ,SMALL(IF(cond=Feuil1!$K$50,ROW(INDIRECT("1:"&amp;ROWS(champ)))),ROWS('Licenciés 2023'!$1:35))),"")</f>
        <v/>
      </c>
      <c r="E37" s="1" t="str">
        <f t="array" aca="1" ref="E37" ca="1">IF(ROWS('Licenciés 2023'!$1:35)&lt;=COUNTIF(cond,Feuil1!$K$76),INDEX(champ,SMALL(IF(cond=Feuil1!$K$76,ROW(INDIRECT("1:"&amp;ROWS(champ)))),ROWS('Licenciés 2023'!$1:35))),"")</f>
        <v/>
      </c>
      <c r="F37" s="1" t="str">
        <f t="array" aca="1" ref="F37" ca="1">IF(ROWS('Licenciés 2023'!$1:35)&lt;=COUNTIF(cond,Feuil1!$K$102),INDEX(champ,SMALL(IF(cond=Feuil1!$K$102,ROW(INDIRECT("1:"&amp;ROWS(champ)))),ROWS('Licenciés 2023'!$1:35))),"")</f>
        <v/>
      </c>
      <c r="G37" s="1" t="str">
        <f t="array" aca="1" ref="G37" ca="1">IF(ROWS('Licenciés 2023'!$1:35)&lt;=COUNTIF(cond,Feuil1!$K$128),INDEX(champ,SMALL(IF(cond=Feuil1!$K$128,ROW(INDIRECT("1:"&amp;ROWS(champ)))),ROWS('Licenciés 2023'!$1:35))),"")</f>
        <v/>
      </c>
      <c r="H37" s="1" t="str">
        <f t="array" aca="1" ref="H37" ca="1">IF(ROWS('Licenciés 2023'!$1:35)&lt;=COUNTIF(cond,Feuil1!$K$154),INDEX(champ,SMALL(IF(cond=Feuil1!$K$154,ROW(INDIRECT("1:"&amp;ROWS(champ)))),ROWS('Licenciés 2023'!$1:35))),"")</f>
        <v/>
      </c>
      <c r="I37" s="1" t="str">
        <f t="array" aca="1" ref="I37" ca="1">IF(ROWS('Licenciés 2023'!$1:35)&lt;=COUNTIF(cond,Feuil1!$K$180),INDEX(champ,SMALL(IF(cond=Feuil1!$K$180,ROW(INDIRECT("1:"&amp;ROWS(champ)))),ROWS('Licenciés 2023'!$1:35))),"")</f>
        <v/>
      </c>
      <c r="J37" s="1" t="str">
        <f t="array" aca="1" ref="J37" ca="1">IF(ROWS('Licenciés 2023'!$1:35)&lt;=COUNTIF(cond,Feuil1!$K$206),INDEX(champ,SMALL(IF(cond=Feuil1!$K$206,ROW(INDIRECT("1:"&amp;ROWS(champ)))),ROWS('Licenciés 2023'!$1:35))),"")</f>
        <v/>
      </c>
    </row>
    <row r="38" spans="2:10">
      <c r="B38" s="1" t="str">
        <f t="array" aca="1" ref="B38" ca="1">IF(ROWS('Licenciés 2023'!$1:36)&lt;=COUNTIF(cond,Feuil1!$K$13),INDEX(champ,SMALL(IF(cond=Feuil1!$K$13,ROW(INDIRECT("1:"&amp;ROWS(champ)))),ROWS('Licenciés 2023'!$1:36))),"")</f>
        <v/>
      </c>
      <c r="C38" s="1" t="str">
        <f t="array" aca="1" ref="C38" ca="1">IF(ROWS('Licenciés 2023'!$1:36)&lt;=COUNTIF(cond,Feuil1!$K$24),INDEX(champ,SMALL(IF(cond=Feuil1!$K$24,ROW(INDIRECT("1:"&amp;ROWS(champ)))),ROWS('Licenciés 2023'!$1:36))),"")</f>
        <v/>
      </c>
      <c r="D38" s="1" t="str">
        <f t="array" aca="1" ref="D38" ca="1">IF(ROWS('Licenciés 2023'!$1:36)&lt;=COUNTIF(cond,Feuil1!$K$50),INDEX(champ,SMALL(IF(cond=Feuil1!$K$50,ROW(INDIRECT("1:"&amp;ROWS(champ)))),ROWS('Licenciés 2023'!$1:36))),"")</f>
        <v/>
      </c>
      <c r="E38" s="1" t="str">
        <f t="array" aca="1" ref="E38" ca="1">IF(ROWS('Licenciés 2023'!$1:36)&lt;=COUNTIF(cond,Feuil1!$K$76),INDEX(champ,SMALL(IF(cond=Feuil1!$K$76,ROW(INDIRECT("1:"&amp;ROWS(champ)))),ROWS('Licenciés 2023'!$1:36))),"")</f>
        <v/>
      </c>
      <c r="F38" s="1" t="str">
        <f t="array" aca="1" ref="F38" ca="1">IF(ROWS('Licenciés 2023'!$1:36)&lt;=COUNTIF(cond,Feuil1!$K$102),INDEX(champ,SMALL(IF(cond=Feuil1!$K$102,ROW(INDIRECT("1:"&amp;ROWS(champ)))),ROWS('Licenciés 2023'!$1:36))),"")</f>
        <v/>
      </c>
      <c r="G38" s="1" t="str">
        <f t="array" aca="1" ref="G38" ca="1">IF(ROWS('Licenciés 2023'!$1:36)&lt;=COUNTIF(cond,Feuil1!$K$128),INDEX(champ,SMALL(IF(cond=Feuil1!$K$128,ROW(INDIRECT("1:"&amp;ROWS(champ)))),ROWS('Licenciés 2023'!$1:36))),"")</f>
        <v/>
      </c>
      <c r="H38" s="1" t="str">
        <f t="array" aca="1" ref="H38" ca="1">IF(ROWS('Licenciés 2023'!$1:36)&lt;=COUNTIF(cond,Feuil1!$K$154),INDEX(champ,SMALL(IF(cond=Feuil1!$K$154,ROW(INDIRECT("1:"&amp;ROWS(champ)))),ROWS('Licenciés 2023'!$1:36))),"")</f>
        <v/>
      </c>
      <c r="I38" s="1" t="str">
        <f t="array" aca="1" ref="I38" ca="1">IF(ROWS('Licenciés 2023'!$1:36)&lt;=COUNTIF(cond,Feuil1!$K$180),INDEX(champ,SMALL(IF(cond=Feuil1!$K$180,ROW(INDIRECT("1:"&amp;ROWS(champ)))),ROWS('Licenciés 2023'!$1:36))),"")</f>
        <v/>
      </c>
      <c r="J38" s="1" t="str">
        <f t="array" aca="1" ref="J38" ca="1">IF(ROWS('Licenciés 2023'!$1:36)&lt;=COUNTIF(cond,Feuil1!$K$206),INDEX(champ,SMALL(IF(cond=Feuil1!$K$206,ROW(INDIRECT("1:"&amp;ROWS(champ)))),ROWS('Licenciés 2023'!$1:36))),"")</f>
        <v/>
      </c>
    </row>
    <row r="39" spans="2:10">
      <c r="B39" s="1" t="str">
        <f t="array" aca="1" ref="B39" ca="1">IF(ROWS('Licenciés 2023'!$1:37)&lt;=COUNTIF(cond,Feuil1!$K$13),INDEX(champ,SMALL(IF(cond=Feuil1!$K$13,ROW(INDIRECT("1:"&amp;ROWS(champ)))),ROWS('Licenciés 2023'!$1:37))),"")</f>
        <v/>
      </c>
      <c r="C39" s="1" t="str">
        <f t="array" aca="1" ref="C39" ca="1">IF(ROWS('Licenciés 2023'!$1:37)&lt;=COUNTIF(cond,Feuil1!$K$24),INDEX(champ,SMALL(IF(cond=Feuil1!$K$24,ROW(INDIRECT("1:"&amp;ROWS(champ)))),ROWS('Licenciés 2023'!$1:37))),"")</f>
        <v/>
      </c>
      <c r="D39" s="1" t="str">
        <f t="array" aca="1" ref="D39" ca="1">IF(ROWS('Licenciés 2023'!$1:37)&lt;=COUNTIF(cond,Feuil1!$K$50),INDEX(champ,SMALL(IF(cond=Feuil1!$K$50,ROW(INDIRECT("1:"&amp;ROWS(champ)))),ROWS('Licenciés 2023'!$1:37))),"")</f>
        <v/>
      </c>
      <c r="E39" s="1" t="str">
        <f t="array" aca="1" ref="E39" ca="1">IF(ROWS('Licenciés 2023'!$1:37)&lt;=COUNTIF(cond,Feuil1!$K$76),INDEX(champ,SMALL(IF(cond=Feuil1!$K$76,ROW(INDIRECT("1:"&amp;ROWS(champ)))),ROWS('Licenciés 2023'!$1:37))),"")</f>
        <v/>
      </c>
      <c r="F39" s="1" t="str">
        <f t="array" aca="1" ref="F39" ca="1">IF(ROWS('Licenciés 2023'!$1:37)&lt;=COUNTIF(cond,Feuil1!$K$102),INDEX(champ,SMALL(IF(cond=Feuil1!$K$102,ROW(INDIRECT("1:"&amp;ROWS(champ)))),ROWS('Licenciés 2023'!$1:37))),"")</f>
        <v/>
      </c>
      <c r="G39" s="1" t="str">
        <f t="array" aca="1" ref="G39" ca="1">IF(ROWS('Licenciés 2023'!$1:37)&lt;=COUNTIF(cond,Feuil1!$K$128),INDEX(champ,SMALL(IF(cond=Feuil1!$K$128,ROW(INDIRECT("1:"&amp;ROWS(champ)))),ROWS('Licenciés 2023'!$1:37))),"")</f>
        <v/>
      </c>
      <c r="H39" s="1" t="str">
        <f t="array" aca="1" ref="H39" ca="1">IF(ROWS('Licenciés 2023'!$1:37)&lt;=COUNTIF(cond,Feuil1!$K$154),INDEX(champ,SMALL(IF(cond=Feuil1!$K$154,ROW(INDIRECT("1:"&amp;ROWS(champ)))),ROWS('Licenciés 2023'!$1:37))),"")</f>
        <v/>
      </c>
      <c r="I39" s="1" t="str">
        <f t="array" aca="1" ref="I39" ca="1">IF(ROWS('Licenciés 2023'!$1:37)&lt;=COUNTIF(cond,Feuil1!$K$180),INDEX(champ,SMALL(IF(cond=Feuil1!$K$180,ROW(INDIRECT("1:"&amp;ROWS(champ)))),ROWS('Licenciés 2023'!$1:37))),"")</f>
        <v/>
      </c>
      <c r="J39" s="1" t="str">
        <f t="array" aca="1" ref="J39" ca="1">IF(ROWS('Licenciés 2023'!$1:37)&lt;=COUNTIF(cond,Feuil1!$K$206),INDEX(champ,SMALL(IF(cond=Feuil1!$K$206,ROW(INDIRECT("1:"&amp;ROWS(champ)))),ROWS('Licenciés 2023'!$1:37))),"")</f>
        <v/>
      </c>
    </row>
    <row r="40" spans="2:10">
      <c r="B40" s="1" t="str">
        <f t="array" aca="1" ref="B40" ca="1">IF(ROWS('Licenciés 2023'!$1:38)&lt;=COUNTIF(cond,Feuil1!$K$13),INDEX(champ,SMALL(IF(cond=Feuil1!$K$13,ROW(INDIRECT("1:"&amp;ROWS(champ)))),ROWS('Licenciés 2023'!$1:38))),"")</f>
        <v/>
      </c>
      <c r="C40" s="1" t="str">
        <f t="array" aca="1" ref="C40" ca="1">IF(ROWS('Licenciés 2023'!$1:38)&lt;=COUNTIF(cond,Feuil1!$K$24),INDEX(champ,SMALL(IF(cond=Feuil1!$K$24,ROW(INDIRECT("1:"&amp;ROWS(champ)))),ROWS('Licenciés 2023'!$1:38))),"")</f>
        <v/>
      </c>
      <c r="D40" s="1" t="str">
        <f t="array" aca="1" ref="D40" ca="1">IF(ROWS('Licenciés 2023'!$1:38)&lt;=COUNTIF(cond,Feuil1!$K$50),INDEX(champ,SMALL(IF(cond=Feuil1!$K$50,ROW(INDIRECT("1:"&amp;ROWS(champ)))),ROWS('Licenciés 2023'!$1:38))),"")</f>
        <v/>
      </c>
      <c r="E40" s="1" t="str">
        <f t="array" aca="1" ref="E40" ca="1">IF(ROWS('Licenciés 2023'!$1:38)&lt;=COUNTIF(cond,Feuil1!$K$76),INDEX(champ,SMALL(IF(cond=Feuil1!$K$76,ROW(INDIRECT("1:"&amp;ROWS(champ)))),ROWS('Licenciés 2023'!$1:38))),"")</f>
        <v/>
      </c>
      <c r="F40" s="1" t="str">
        <f t="array" aca="1" ref="F40" ca="1">IF(ROWS('Licenciés 2023'!$1:38)&lt;=COUNTIF(cond,Feuil1!$K$102),INDEX(champ,SMALL(IF(cond=Feuil1!$K$102,ROW(INDIRECT("1:"&amp;ROWS(champ)))),ROWS('Licenciés 2023'!$1:38))),"")</f>
        <v/>
      </c>
      <c r="G40" s="1" t="str">
        <f t="array" aca="1" ref="G40" ca="1">IF(ROWS('Licenciés 2023'!$1:38)&lt;=COUNTIF(cond,Feuil1!$K$128),INDEX(champ,SMALL(IF(cond=Feuil1!$K$128,ROW(INDIRECT("1:"&amp;ROWS(champ)))),ROWS('Licenciés 2023'!$1:38))),"")</f>
        <v/>
      </c>
      <c r="H40" s="1" t="str">
        <f t="array" aca="1" ref="H40" ca="1">IF(ROWS('Licenciés 2023'!$1:38)&lt;=COUNTIF(cond,Feuil1!$K$154),INDEX(champ,SMALL(IF(cond=Feuil1!$K$154,ROW(INDIRECT("1:"&amp;ROWS(champ)))),ROWS('Licenciés 2023'!$1:38))),"")</f>
        <v/>
      </c>
      <c r="I40" s="1" t="str">
        <f t="array" aca="1" ref="I40" ca="1">IF(ROWS('Licenciés 2023'!$1:38)&lt;=COUNTIF(cond,Feuil1!$K$180),INDEX(champ,SMALL(IF(cond=Feuil1!$K$180,ROW(INDIRECT("1:"&amp;ROWS(champ)))),ROWS('Licenciés 2023'!$1:38))),"")</f>
        <v/>
      </c>
      <c r="J40" s="1" t="str">
        <f t="array" aca="1" ref="J40" ca="1">IF(ROWS('Licenciés 2023'!$1:38)&lt;=COUNTIF(cond,Feuil1!$K$206),INDEX(champ,SMALL(IF(cond=Feuil1!$K$206,ROW(INDIRECT("1:"&amp;ROWS(champ)))),ROWS('Licenciés 2023'!$1:38))),"")</f>
        <v/>
      </c>
    </row>
    <row r="41" spans="2:10">
      <c r="B41" s="1" t="str">
        <f t="array" aca="1" ref="B41" ca="1">IF(ROWS('Licenciés 2023'!$1:39)&lt;=COUNTIF(cond,Feuil1!$K$13),INDEX(champ,SMALL(IF(cond=Feuil1!$K$13,ROW(INDIRECT("1:"&amp;ROWS(champ)))),ROWS('Licenciés 2023'!$1:39))),"")</f>
        <v/>
      </c>
      <c r="C41" s="1" t="str">
        <f t="array" aca="1" ref="C41" ca="1">IF(ROWS('Licenciés 2023'!$1:39)&lt;=COUNTIF(cond,Feuil1!$K$24),INDEX(champ,SMALL(IF(cond=Feuil1!$K$24,ROW(INDIRECT("1:"&amp;ROWS(champ)))),ROWS('Licenciés 2023'!$1:39))),"")</f>
        <v/>
      </c>
      <c r="D41" s="1" t="str">
        <f t="array" aca="1" ref="D41" ca="1">IF(ROWS('Licenciés 2023'!$1:39)&lt;=COUNTIF(cond,Feuil1!$K$50),INDEX(champ,SMALL(IF(cond=Feuil1!$K$50,ROW(INDIRECT("1:"&amp;ROWS(champ)))),ROWS('Licenciés 2023'!$1:39))),"")</f>
        <v/>
      </c>
      <c r="E41" s="1" t="str">
        <f t="array" aca="1" ref="E41" ca="1">IF(ROWS('Licenciés 2023'!$1:39)&lt;=COUNTIF(cond,Feuil1!$K$76),INDEX(champ,SMALL(IF(cond=Feuil1!$K$76,ROW(INDIRECT("1:"&amp;ROWS(champ)))),ROWS('Licenciés 2023'!$1:39))),"")</f>
        <v/>
      </c>
      <c r="F41" s="1" t="str">
        <f t="array" aca="1" ref="F41" ca="1">IF(ROWS('Licenciés 2023'!$1:39)&lt;=COUNTIF(cond,Feuil1!$K$102),INDEX(champ,SMALL(IF(cond=Feuil1!$K$102,ROW(INDIRECT("1:"&amp;ROWS(champ)))),ROWS('Licenciés 2023'!$1:39))),"")</f>
        <v/>
      </c>
      <c r="G41" s="1" t="str">
        <f t="array" aca="1" ref="G41" ca="1">IF(ROWS('Licenciés 2023'!$1:39)&lt;=COUNTIF(cond,Feuil1!$K$128),INDEX(champ,SMALL(IF(cond=Feuil1!$K$128,ROW(INDIRECT("1:"&amp;ROWS(champ)))),ROWS('Licenciés 2023'!$1:39))),"")</f>
        <v/>
      </c>
      <c r="H41" s="1" t="str">
        <f t="array" aca="1" ref="H41" ca="1">IF(ROWS('Licenciés 2023'!$1:39)&lt;=COUNTIF(cond,Feuil1!$K$154),INDEX(champ,SMALL(IF(cond=Feuil1!$K$154,ROW(INDIRECT("1:"&amp;ROWS(champ)))),ROWS('Licenciés 2023'!$1:39))),"")</f>
        <v/>
      </c>
      <c r="I41" s="1" t="str">
        <f t="array" aca="1" ref="I41" ca="1">IF(ROWS('Licenciés 2023'!$1:39)&lt;=COUNTIF(cond,Feuil1!$K$180),INDEX(champ,SMALL(IF(cond=Feuil1!$K$180,ROW(INDIRECT("1:"&amp;ROWS(champ)))),ROWS('Licenciés 2023'!$1:39))),"")</f>
        <v/>
      </c>
      <c r="J41" s="1" t="str">
        <f t="array" aca="1" ref="J41" ca="1">IF(ROWS('Licenciés 2023'!$1:39)&lt;=COUNTIF(cond,Feuil1!$K$206),INDEX(champ,SMALL(IF(cond=Feuil1!$K$206,ROW(INDIRECT("1:"&amp;ROWS(champ)))),ROWS('Licenciés 2023'!$1:39))),"")</f>
        <v/>
      </c>
    </row>
    <row r="42" spans="2:10">
      <c r="B42" s="1" t="str">
        <f t="array" aca="1" ref="B42" ca="1">IF(ROWS('Licenciés 2023'!$1:40)&lt;=COUNTIF(cond,Feuil1!$K$13),INDEX(champ,SMALL(IF(cond=Feuil1!$K$13,ROW(INDIRECT("1:"&amp;ROWS(champ)))),ROWS('Licenciés 2023'!$1:40))),"")</f>
        <v/>
      </c>
      <c r="C42" s="1" t="str">
        <f t="array" aca="1" ref="C42" ca="1">IF(ROWS('Licenciés 2023'!$1:40)&lt;=COUNTIF(cond,Feuil1!$K$24),INDEX(champ,SMALL(IF(cond=Feuil1!$K$24,ROW(INDIRECT("1:"&amp;ROWS(champ)))),ROWS('Licenciés 2023'!$1:40))),"")</f>
        <v/>
      </c>
      <c r="D42" s="1" t="str">
        <f t="array" aca="1" ref="D42" ca="1">IF(ROWS('Licenciés 2023'!$1:40)&lt;=COUNTIF(cond,Feuil1!$K$50),INDEX(champ,SMALL(IF(cond=Feuil1!$K$50,ROW(INDIRECT("1:"&amp;ROWS(champ)))),ROWS('Licenciés 2023'!$1:40))),"")</f>
        <v/>
      </c>
      <c r="E42" s="1" t="str">
        <f t="array" aca="1" ref="E42" ca="1">IF(ROWS('Licenciés 2023'!$1:40)&lt;=COUNTIF(cond,Feuil1!$K$76),INDEX(champ,SMALL(IF(cond=Feuil1!$K$76,ROW(INDIRECT("1:"&amp;ROWS(champ)))),ROWS('Licenciés 2023'!$1:40))),"")</f>
        <v/>
      </c>
      <c r="F42" s="1" t="str">
        <f t="array" aca="1" ref="F42" ca="1">IF(ROWS('Licenciés 2023'!$1:40)&lt;=COUNTIF(cond,Feuil1!$K$102),INDEX(champ,SMALL(IF(cond=Feuil1!$K$102,ROW(INDIRECT("1:"&amp;ROWS(champ)))),ROWS('Licenciés 2023'!$1:40))),"")</f>
        <v/>
      </c>
      <c r="G42" s="1" t="str">
        <f t="array" aca="1" ref="G42" ca="1">IF(ROWS('Licenciés 2023'!$1:40)&lt;=COUNTIF(cond,Feuil1!$K$128),INDEX(champ,SMALL(IF(cond=Feuil1!$K$128,ROW(INDIRECT("1:"&amp;ROWS(champ)))),ROWS('Licenciés 2023'!$1:40))),"")</f>
        <v/>
      </c>
      <c r="H42" s="1" t="str">
        <f t="array" aca="1" ref="H42" ca="1">IF(ROWS('Licenciés 2023'!$1:40)&lt;=COUNTIF(cond,Feuil1!$K$154),INDEX(champ,SMALL(IF(cond=Feuil1!$K$154,ROW(INDIRECT("1:"&amp;ROWS(champ)))),ROWS('Licenciés 2023'!$1:40))),"")</f>
        <v/>
      </c>
      <c r="I42" s="1" t="str">
        <f t="array" aca="1" ref="I42" ca="1">IF(ROWS('Licenciés 2023'!$1:40)&lt;=COUNTIF(cond,Feuil1!$K$180),INDEX(champ,SMALL(IF(cond=Feuil1!$K$180,ROW(INDIRECT("1:"&amp;ROWS(champ)))),ROWS('Licenciés 2023'!$1:40))),"")</f>
        <v/>
      </c>
      <c r="J42" s="1" t="str">
        <f t="array" aca="1" ref="J42" ca="1">IF(ROWS('Licenciés 2023'!$1:40)&lt;=COUNTIF(cond,Feuil1!$K$206),INDEX(champ,SMALL(IF(cond=Feuil1!$K$206,ROW(INDIRECT("1:"&amp;ROWS(champ)))),ROWS('Licenciés 2023'!$1:40))),"")</f>
        <v/>
      </c>
    </row>
    <row r="43" spans="2:10">
      <c r="B43" s="1" t="str">
        <f t="array" aca="1" ref="B43" ca="1">IF(ROWS('Licenciés 2023'!$1:41)&lt;=COUNTIF(cond,Feuil1!$K$13),INDEX(champ,SMALL(IF(cond=Feuil1!$K$13,ROW(INDIRECT("1:"&amp;ROWS(champ)))),ROWS('Licenciés 2023'!$1:41))),"")</f>
        <v/>
      </c>
      <c r="C43" s="1" t="str">
        <f t="array" aca="1" ref="C43" ca="1">IF(ROWS('Licenciés 2023'!$1:41)&lt;=COUNTIF(cond,Feuil1!$K$24),INDEX(champ,SMALL(IF(cond=Feuil1!$K$24,ROW(INDIRECT("1:"&amp;ROWS(champ)))),ROWS('Licenciés 2023'!$1:41))),"")</f>
        <v/>
      </c>
      <c r="D43" s="1" t="str">
        <f t="array" aca="1" ref="D43" ca="1">IF(ROWS('Licenciés 2023'!$1:41)&lt;=COUNTIF(cond,Feuil1!$K$50),INDEX(champ,SMALL(IF(cond=Feuil1!$K$50,ROW(INDIRECT("1:"&amp;ROWS(champ)))),ROWS('Licenciés 2023'!$1:41))),"")</f>
        <v/>
      </c>
      <c r="E43" s="1" t="str">
        <f t="array" aca="1" ref="E43" ca="1">IF(ROWS('Licenciés 2023'!$1:41)&lt;=COUNTIF(cond,Feuil1!$K$76),INDEX(champ,SMALL(IF(cond=Feuil1!$K$76,ROW(INDIRECT("1:"&amp;ROWS(champ)))),ROWS('Licenciés 2023'!$1:41))),"")</f>
        <v/>
      </c>
      <c r="F43" s="1" t="str">
        <f t="array" aca="1" ref="F43" ca="1">IF(ROWS('Licenciés 2023'!$1:41)&lt;=COUNTIF(cond,Feuil1!$K$102),INDEX(champ,SMALL(IF(cond=Feuil1!$K$102,ROW(INDIRECT("1:"&amp;ROWS(champ)))),ROWS('Licenciés 2023'!$1:41))),"")</f>
        <v/>
      </c>
      <c r="G43" s="1" t="str">
        <f t="array" aca="1" ref="G43" ca="1">IF(ROWS('Licenciés 2023'!$1:41)&lt;=COUNTIF(cond,Feuil1!$K$128),INDEX(champ,SMALL(IF(cond=Feuil1!$K$128,ROW(INDIRECT("1:"&amp;ROWS(champ)))),ROWS('Licenciés 2023'!$1:41))),"")</f>
        <v/>
      </c>
      <c r="H43" s="1" t="str">
        <f t="array" aca="1" ref="H43" ca="1">IF(ROWS('Licenciés 2023'!$1:41)&lt;=COUNTIF(cond,Feuil1!$K$154),INDEX(champ,SMALL(IF(cond=Feuil1!$K$154,ROW(INDIRECT("1:"&amp;ROWS(champ)))),ROWS('Licenciés 2023'!$1:41))),"")</f>
        <v/>
      </c>
      <c r="I43" s="1" t="str">
        <f t="array" aca="1" ref="I43" ca="1">IF(ROWS('Licenciés 2023'!$1:41)&lt;=COUNTIF(cond,Feuil1!$K$180),INDEX(champ,SMALL(IF(cond=Feuil1!$K$180,ROW(INDIRECT("1:"&amp;ROWS(champ)))),ROWS('Licenciés 2023'!$1:41))),"")</f>
        <v/>
      </c>
      <c r="J43" s="1" t="str">
        <f t="array" aca="1" ref="J43" ca="1">IF(ROWS('Licenciés 2023'!$1:41)&lt;=COUNTIF(cond,Feuil1!$K$206),INDEX(champ,SMALL(IF(cond=Feuil1!$K$206,ROW(INDIRECT("1:"&amp;ROWS(champ)))),ROWS('Licenciés 2023'!$1:41))),"")</f>
        <v/>
      </c>
    </row>
    <row r="44" spans="2:10">
      <c r="B44" s="1" t="str">
        <f t="array" aca="1" ref="B44" ca="1">IF(ROWS('Licenciés 2023'!$1:42)&lt;=COUNTIF(cond,Feuil1!$K$13),INDEX(champ,SMALL(IF(cond=Feuil1!$K$13,ROW(INDIRECT("1:"&amp;ROWS(champ)))),ROWS('Licenciés 2023'!$1:42))),"")</f>
        <v/>
      </c>
      <c r="C44" s="1" t="str">
        <f t="array" aca="1" ref="C44" ca="1">IF(ROWS('Licenciés 2023'!$1:42)&lt;=COUNTIF(cond,Feuil1!$K$24),INDEX(champ,SMALL(IF(cond=Feuil1!$K$24,ROW(INDIRECT("1:"&amp;ROWS(champ)))),ROWS('Licenciés 2023'!$1:42))),"")</f>
        <v/>
      </c>
      <c r="D44" s="1" t="str">
        <f t="array" aca="1" ref="D44" ca="1">IF(ROWS('Licenciés 2023'!$1:42)&lt;=COUNTIF(cond,Feuil1!$K$50),INDEX(champ,SMALL(IF(cond=Feuil1!$K$50,ROW(INDIRECT("1:"&amp;ROWS(champ)))),ROWS('Licenciés 2023'!$1:42))),"")</f>
        <v/>
      </c>
      <c r="E44" s="1" t="str">
        <f t="array" aca="1" ref="E44" ca="1">IF(ROWS('Licenciés 2023'!$1:42)&lt;=COUNTIF(cond,Feuil1!$K$76),INDEX(champ,SMALL(IF(cond=Feuil1!$K$76,ROW(INDIRECT("1:"&amp;ROWS(champ)))),ROWS('Licenciés 2023'!$1:42))),"")</f>
        <v/>
      </c>
      <c r="F44" s="1" t="str">
        <f t="array" aca="1" ref="F44" ca="1">IF(ROWS('Licenciés 2023'!$1:42)&lt;=COUNTIF(cond,Feuil1!$K$102),INDEX(champ,SMALL(IF(cond=Feuil1!$K$102,ROW(INDIRECT("1:"&amp;ROWS(champ)))),ROWS('Licenciés 2023'!$1:42))),"")</f>
        <v/>
      </c>
      <c r="G44" s="1" t="str">
        <f t="array" aca="1" ref="G44" ca="1">IF(ROWS('Licenciés 2023'!$1:42)&lt;=COUNTIF(cond,Feuil1!$K$128),INDEX(champ,SMALL(IF(cond=Feuil1!$K$128,ROW(INDIRECT("1:"&amp;ROWS(champ)))),ROWS('Licenciés 2023'!$1:42))),"")</f>
        <v/>
      </c>
      <c r="H44" s="1" t="str">
        <f t="array" aca="1" ref="H44" ca="1">IF(ROWS('Licenciés 2023'!$1:42)&lt;=COUNTIF(cond,Feuil1!$K$154),INDEX(champ,SMALL(IF(cond=Feuil1!$K$154,ROW(INDIRECT("1:"&amp;ROWS(champ)))),ROWS('Licenciés 2023'!$1:42))),"")</f>
        <v/>
      </c>
      <c r="I44" s="1" t="str">
        <f t="array" aca="1" ref="I44" ca="1">IF(ROWS('Licenciés 2023'!$1:42)&lt;=COUNTIF(cond,Feuil1!$K$180),INDEX(champ,SMALL(IF(cond=Feuil1!$K$180,ROW(INDIRECT("1:"&amp;ROWS(champ)))),ROWS('Licenciés 2023'!$1:42))),"")</f>
        <v/>
      </c>
      <c r="J44" s="1" t="str">
        <f t="array" aca="1" ref="J44" ca="1">IF(ROWS('Licenciés 2023'!$1:42)&lt;=COUNTIF(cond,Feuil1!$K$206),INDEX(champ,SMALL(IF(cond=Feuil1!$K$206,ROW(INDIRECT("1:"&amp;ROWS(champ)))),ROWS('Licenciés 2023'!$1:42))),"")</f>
        <v/>
      </c>
    </row>
    <row r="45" spans="2:10">
      <c r="B45" s="1" t="str">
        <f t="array" aca="1" ref="B45" ca="1">IF(ROWS('Licenciés 2023'!$1:43)&lt;=COUNTIF(cond,Feuil1!$K$13),INDEX(champ,SMALL(IF(cond=Feuil1!$K$13,ROW(INDIRECT("1:"&amp;ROWS(champ)))),ROWS('Licenciés 2023'!$1:43))),"")</f>
        <v/>
      </c>
      <c r="C45" s="1" t="str">
        <f t="array" aca="1" ref="C45" ca="1">IF(ROWS('Licenciés 2023'!$1:43)&lt;=COUNTIF(cond,Feuil1!$K$24),INDEX(champ,SMALL(IF(cond=Feuil1!$K$24,ROW(INDIRECT("1:"&amp;ROWS(champ)))),ROWS('Licenciés 2023'!$1:43))),"")</f>
        <v/>
      </c>
      <c r="D45" s="1" t="str">
        <f t="array" aca="1" ref="D45" ca="1">IF(ROWS('Licenciés 2023'!$1:43)&lt;=COUNTIF(cond,Feuil1!$K$50),INDEX(champ,SMALL(IF(cond=Feuil1!$K$50,ROW(INDIRECT("1:"&amp;ROWS(champ)))),ROWS('Licenciés 2023'!$1:43))),"")</f>
        <v/>
      </c>
      <c r="E45" s="1" t="str">
        <f t="array" aca="1" ref="E45" ca="1">IF(ROWS('Licenciés 2023'!$1:43)&lt;=COUNTIF(cond,Feuil1!$K$76),INDEX(champ,SMALL(IF(cond=Feuil1!$K$76,ROW(INDIRECT("1:"&amp;ROWS(champ)))),ROWS('Licenciés 2023'!$1:43))),"")</f>
        <v/>
      </c>
      <c r="F45" s="1" t="str">
        <f t="array" aca="1" ref="F45" ca="1">IF(ROWS('Licenciés 2023'!$1:43)&lt;=COUNTIF(cond,Feuil1!$K$102),INDEX(champ,SMALL(IF(cond=Feuil1!$K$102,ROW(INDIRECT("1:"&amp;ROWS(champ)))),ROWS('Licenciés 2023'!$1:43))),"")</f>
        <v/>
      </c>
      <c r="G45" s="1" t="str">
        <f t="array" aca="1" ref="G45" ca="1">IF(ROWS('Licenciés 2023'!$1:43)&lt;=COUNTIF(cond,Feuil1!$K$128),INDEX(champ,SMALL(IF(cond=Feuil1!$K$128,ROW(INDIRECT("1:"&amp;ROWS(champ)))),ROWS('Licenciés 2023'!$1:43))),"")</f>
        <v/>
      </c>
      <c r="H45" s="1" t="str">
        <f t="array" aca="1" ref="H45" ca="1">IF(ROWS('Licenciés 2023'!$1:43)&lt;=COUNTIF(cond,Feuil1!$K$154),INDEX(champ,SMALL(IF(cond=Feuil1!$K$154,ROW(INDIRECT("1:"&amp;ROWS(champ)))),ROWS('Licenciés 2023'!$1:43))),"")</f>
        <v/>
      </c>
      <c r="I45" s="1" t="str">
        <f t="array" aca="1" ref="I45" ca="1">IF(ROWS('Licenciés 2023'!$1:43)&lt;=COUNTIF(cond,Feuil1!$K$180),INDEX(champ,SMALL(IF(cond=Feuil1!$K$180,ROW(INDIRECT("1:"&amp;ROWS(champ)))),ROWS('Licenciés 2023'!$1:43))),"")</f>
        <v/>
      </c>
      <c r="J45" s="1" t="str">
        <f t="array" aca="1" ref="J45" ca="1">IF(ROWS('Licenciés 2023'!$1:43)&lt;=COUNTIF(cond,Feuil1!$K$206),INDEX(champ,SMALL(IF(cond=Feuil1!$K$206,ROW(INDIRECT("1:"&amp;ROWS(champ)))),ROWS('Licenciés 2023'!$1:43))),"")</f>
        <v/>
      </c>
    </row>
    <row r="46" spans="2:10">
      <c r="B46" s="1" t="str">
        <f t="array" aca="1" ref="B46" ca="1">IF(ROWS('Licenciés 2023'!$1:44)&lt;=COUNTIF(cond,Feuil1!$K$13),INDEX(champ,SMALL(IF(cond=Feuil1!$K$13,ROW(INDIRECT("1:"&amp;ROWS(champ)))),ROWS('Licenciés 2023'!$1:44))),"")</f>
        <v/>
      </c>
      <c r="C46" s="1" t="str">
        <f t="array" aca="1" ref="C46" ca="1">IF(ROWS('Licenciés 2023'!$1:44)&lt;=COUNTIF(cond,Feuil1!$K$24),INDEX(champ,SMALL(IF(cond=Feuil1!$K$24,ROW(INDIRECT("1:"&amp;ROWS(champ)))),ROWS('Licenciés 2023'!$1:44))),"")</f>
        <v/>
      </c>
      <c r="D46" s="1" t="str">
        <f t="array" aca="1" ref="D46" ca="1">IF(ROWS('Licenciés 2023'!$1:44)&lt;=COUNTIF(cond,Feuil1!$K$50),INDEX(champ,SMALL(IF(cond=Feuil1!$K$50,ROW(INDIRECT("1:"&amp;ROWS(champ)))),ROWS('Licenciés 2023'!$1:44))),"")</f>
        <v/>
      </c>
      <c r="E46" s="1" t="str">
        <f t="array" aca="1" ref="E46" ca="1">IF(ROWS('Licenciés 2023'!$1:44)&lt;=COUNTIF(cond,Feuil1!$K$76),INDEX(champ,SMALL(IF(cond=Feuil1!$K$76,ROW(INDIRECT("1:"&amp;ROWS(champ)))),ROWS('Licenciés 2023'!$1:44))),"")</f>
        <v/>
      </c>
      <c r="F46" s="1" t="str">
        <f t="array" aca="1" ref="F46" ca="1">IF(ROWS('Licenciés 2023'!$1:44)&lt;=COUNTIF(cond,Feuil1!$K$102),INDEX(champ,SMALL(IF(cond=Feuil1!$K$102,ROW(INDIRECT("1:"&amp;ROWS(champ)))),ROWS('Licenciés 2023'!$1:44))),"")</f>
        <v/>
      </c>
      <c r="G46" s="1" t="str">
        <f t="array" aca="1" ref="G46" ca="1">IF(ROWS('Licenciés 2023'!$1:44)&lt;=COUNTIF(cond,Feuil1!$K$128),INDEX(champ,SMALL(IF(cond=Feuil1!$K$128,ROW(INDIRECT("1:"&amp;ROWS(champ)))),ROWS('Licenciés 2023'!$1:44))),"")</f>
        <v/>
      </c>
      <c r="H46" s="1" t="str">
        <f t="array" aca="1" ref="H46" ca="1">IF(ROWS('Licenciés 2023'!$1:44)&lt;=COUNTIF(cond,Feuil1!$K$154),INDEX(champ,SMALL(IF(cond=Feuil1!$K$154,ROW(INDIRECT("1:"&amp;ROWS(champ)))),ROWS('Licenciés 2023'!$1:44))),"")</f>
        <v/>
      </c>
      <c r="I46" s="1" t="str">
        <f t="array" aca="1" ref="I46" ca="1">IF(ROWS('Licenciés 2023'!$1:44)&lt;=COUNTIF(cond,Feuil1!$K$180),INDEX(champ,SMALL(IF(cond=Feuil1!$K$180,ROW(INDIRECT("1:"&amp;ROWS(champ)))),ROWS('Licenciés 2023'!$1:44))),"")</f>
        <v/>
      </c>
      <c r="J46" s="1" t="str">
        <f t="array" aca="1" ref="J46" ca="1">IF(ROWS('Licenciés 2023'!$1:44)&lt;=COUNTIF(cond,Feuil1!$K$206),INDEX(champ,SMALL(IF(cond=Feuil1!$K$206,ROW(INDIRECT("1:"&amp;ROWS(champ)))),ROWS('Licenciés 2023'!$1:44))),"")</f>
        <v/>
      </c>
    </row>
    <row r="47" spans="2:10">
      <c r="B47" s="1" t="str">
        <f t="array" aca="1" ref="B47" ca="1">IF(ROWS('Licenciés 2023'!$1:45)&lt;=COUNTIF(cond,Feuil1!$K$13),INDEX(champ,SMALL(IF(cond=Feuil1!$K$13,ROW(INDIRECT("1:"&amp;ROWS(champ)))),ROWS('Licenciés 2023'!$1:45))),"")</f>
        <v/>
      </c>
      <c r="C47" s="1" t="str">
        <f t="array" aca="1" ref="C47" ca="1">IF(ROWS('Licenciés 2023'!$1:45)&lt;=COUNTIF(cond,Feuil1!$K$24),INDEX(champ,SMALL(IF(cond=Feuil1!$K$24,ROW(INDIRECT("1:"&amp;ROWS(champ)))),ROWS('Licenciés 2023'!$1:45))),"")</f>
        <v/>
      </c>
      <c r="D47" s="1" t="str">
        <f t="array" aca="1" ref="D47" ca="1">IF(ROWS('Licenciés 2023'!$1:45)&lt;=COUNTIF(cond,Feuil1!$K$50),INDEX(champ,SMALL(IF(cond=Feuil1!$K$50,ROW(INDIRECT("1:"&amp;ROWS(champ)))),ROWS('Licenciés 2023'!$1:45))),"")</f>
        <v/>
      </c>
      <c r="E47" s="1" t="str">
        <f t="array" aca="1" ref="E47" ca="1">IF(ROWS('Licenciés 2023'!$1:45)&lt;=COUNTIF(cond,Feuil1!$K$76),INDEX(champ,SMALL(IF(cond=Feuil1!$K$76,ROW(INDIRECT("1:"&amp;ROWS(champ)))),ROWS('Licenciés 2023'!$1:45))),"")</f>
        <v/>
      </c>
      <c r="F47" s="1" t="str">
        <f t="array" aca="1" ref="F47" ca="1">IF(ROWS('Licenciés 2023'!$1:45)&lt;=COUNTIF(cond,Feuil1!$K$102),INDEX(champ,SMALL(IF(cond=Feuil1!$K$102,ROW(INDIRECT("1:"&amp;ROWS(champ)))),ROWS('Licenciés 2023'!$1:45))),"")</f>
        <v/>
      </c>
      <c r="G47" s="1" t="str">
        <f t="array" aca="1" ref="G47" ca="1">IF(ROWS('Licenciés 2023'!$1:45)&lt;=COUNTIF(cond,Feuil1!$K$128),INDEX(champ,SMALL(IF(cond=Feuil1!$K$128,ROW(INDIRECT("1:"&amp;ROWS(champ)))),ROWS('Licenciés 2023'!$1:45))),"")</f>
        <v/>
      </c>
      <c r="H47" s="1" t="str">
        <f t="array" aca="1" ref="H47" ca="1">IF(ROWS('Licenciés 2023'!$1:45)&lt;=COUNTIF(cond,Feuil1!$K$154),INDEX(champ,SMALL(IF(cond=Feuil1!$K$154,ROW(INDIRECT("1:"&amp;ROWS(champ)))),ROWS('Licenciés 2023'!$1:45))),"")</f>
        <v/>
      </c>
      <c r="I47" s="1" t="str">
        <f t="array" aca="1" ref="I47" ca="1">IF(ROWS('Licenciés 2023'!$1:45)&lt;=COUNTIF(cond,Feuil1!$K$180),INDEX(champ,SMALL(IF(cond=Feuil1!$K$180,ROW(INDIRECT("1:"&amp;ROWS(champ)))),ROWS('Licenciés 2023'!$1:45))),"")</f>
        <v/>
      </c>
      <c r="J47" s="1" t="str">
        <f t="array" aca="1" ref="J47" ca="1">IF(ROWS('Licenciés 2023'!$1:45)&lt;=COUNTIF(cond,Feuil1!$K$206),INDEX(champ,SMALL(IF(cond=Feuil1!$K$206,ROW(INDIRECT("1:"&amp;ROWS(champ)))),ROWS('Licenciés 2023'!$1:45))),"")</f>
        <v/>
      </c>
    </row>
    <row r="48" spans="2:10">
      <c r="B48" s="1" t="str">
        <f t="array" aca="1" ref="B48" ca="1">IF(ROWS('Licenciés 2023'!$1:46)&lt;=COUNTIF(cond,Feuil1!$K$13),INDEX(champ,SMALL(IF(cond=Feuil1!$K$13,ROW(INDIRECT("1:"&amp;ROWS(champ)))),ROWS('Licenciés 2023'!$1:46))),"")</f>
        <v/>
      </c>
      <c r="C48" s="1" t="str">
        <f t="array" aca="1" ref="C48" ca="1">IF(ROWS('Licenciés 2023'!$1:46)&lt;=COUNTIF(cond,Feuil1!$K$24),INDEX(champ,SMALL(IF(cond=Feuil1!$K$24,ROW(INDIRECT("1:"&amp;ROWS(champ)))),ROWS('Licenciés 2023'!$1:46))),"")</f>
        <v/>
      </c>
      <c r="D48" s="1" t="str">
        <f t="array" aca="1" ref="D48" ca="1">IF(ROWS('Licenciés 2023'!$1:46)&lt;=COUNTIF(cond,Feuil1!$K$50),INDEX(champ,SMALL(IF(cond=Feuil1!$K$50,ROW(INDIRECT("1:"&amp;ROWS(champ)))),ROWS('Licenciés 2023'!$1:46))),"")</f>
        <v/>
      </c>
      <c r="E48" s="1" t="str">
        <f t="array" aca="1" ref="E48" ca="1">IF(ROWS('Licenciés 2023'!$1:46)&lt;=COUNTIF(cond,Feuil1!$K$76),INDEX(champ,SMALL(IF(cond=Feuil1!$K$76,ROW(INDIRECT("1:"&amp;ROWS(champ)))),ROWS('Licenciés 2023'!$1:46))),"")</f>
        <v/>
      </c>
      <c r="F48" s="1" t="str">
        <f t="array" aca="1" ref="F48" ca="1">IF(ROWS('Licenciés 2023'!$1:46)&lt;=COUNTIF(cond,Feuil1!$K$102),INDEX(champ,SMALL(IF(cond=Feuil1!$K$102,ROW(INDIRECT("1:"&amp;ROWS(champ)))),ROWS('Licenciés 2023'!$1:46))),"")</f>
        <v/>
      </c>
      <c r="G48" s="1" t="str">
        <f t="array" aca="1" ref="G48" ca="1">IF(ROWS('Licenciés 2023'!$1:46)&lt;=COUNTIF(cond,Feuil1!$K$128),INDEX(champ,SMALL(IF(cond=Feuil1!$K$128,ROW(INDIRECT("1:"&amp;ROWS(champ)))),ROWS('Licenciés 2023'!$1:46))),"")</f>
        <v/>
      </c>
      <c r="H48" s="1" t="str">
        <f t="array" aca="1" ref="H48" ca="1">IF(ROWS('Licenciés 2023'!$1:46)&lt;=COUNTIF(cond,Feuil1!$K$154),INDEX(champ,SMALL(IF(cond=Feuil1!$K$154,ROW(INDIRECT("1:"&amp;ROWS(champ)))),ROWS('Licenciés 2023'!$1:46))),"")</f>
        <v/>
      </c>
      <c r="I48" s="1" t="str">
        <f t="array" aca="1" ref="I48" ca="1">IF(ROWS('Licenciés 2023'!$1:46)&lt;=COUNTIF(cond,Feuil1!$K$180),INDEX(champ,SMALL(IF(cond=Feuil1!$K$180,ROW(INDIRECT("1:"&amp;ROWS(champ)))),ROWS('Licenciés 2023'!$1:46))),"")</f>
        <v/>
      </c>
      <c r="J48" s="1" t="str">
        <f t="array" aca="1" ref="J48" ca="1">IF(ROWS('Licenciés 2023'!$1:46)&lt;=COUNTIF(cond,Feuil1!$K$206),INDEX(champ,SMALL(IF(cond=Feuil1!$K$206,ROW(INDIRECT("1:"&amp;ROWS(champ)))),ROWS('Licenciés 2023'!$1:46))),"")</f>
        <v/>
      </c>
    </row>
    <row r="49" spans="2:10">
      <c r="B49" s="1" t="str">
        <f t="array" aca="1" ref="B49" ca="1">IF(ROWS('Licenciés 2023'!$1:47)&lt;=COUNTIF(cond,Feuil1!$K$13),INDEX(champ,SMALL(IF(cond=Feuil1!$K$13,ROW(INDIRECT("1:"&amp;ROWS(champ)))),ROWS('Licenciés 2023'!$1:47))),"")</f>
        <v/>
      </c>
      <c r="C49" s="1" t="str">
        <f t="array" aca="1" ref="C49" ca="1">IF(ROWS('Licenciés 2023'!$1:47)&lt;=COUNTIF(cond,Feuil1!$K$24),INDEX(champ,SMALL(IF(cond=Feuil1!$K$24,ROW(INDIRECT("1:"&amp;ROWS(champ)))),ROWS('Licenciés 2023'!$1:47))),"")</f>
        <v/>
      </c>
      <c r="D49" s="1" t="str">
        <f t="array" aca="1" ref="D49" ca="1">IF(ROWS('Licenciés 2023'!$1:47)&lt;=COUNTIF(cond,Feuil1!$K$50),INDEX(champ,SMALL(IF(cond=Feuil1!$K$50,ROW(INDIRECT("1:"&amp;ROWS(champ)))),ROWS('Licenciés 2023'!$1:47))),"")</f>
        <v/>
      </c>
      <c r="E49" s="1" t="str">
        <f t="array" aca="1" ref="E49" ca="1">IF(ROWS('Licenciés 2023'!$1:47)&lt;=COUNTIF(cond,Feuil1!$K$76),INDEX(champ,SMALL(IF(cond=Feuil1!$K$76,ROW(INDIRECT("1:"&amp;ROWS(champ)))),ROWS('Licenciés 2023'!$1:47))),"")</f>
        <v/>
      </c>
      <c r="F49" s="1" t="str">
        <f t="array" aca="1" ref="F49" ca="1">IF(ROWS('Licenciés 2023'!$1:47)&lt;=COUNTIF(cond,Feuil1!$K$102),INDEX(champ,SMALL(IF(cond=Feuil1!$K$102,ROW(INDIRECT("1:"&amp;ROWS(champ)))),ROWS('Licenciés 2023'!$1:47))),"")</f>
        <v/>
      </c>
      <c r="G49" s="1" t="str">
        <f t="array" aca="1" ref="G49" ca="1">IF(ROWS('Licenciés 2023'!$1:47)&lt;=COUNTIF(cond,Feuil1!$K$128),INDEX(champ,SMALL(IF(cond=Feuil1!$K$128,ROW(INDIRECT("1:"&amp;ROWS(champ)))),ROWS('Licenciés 2023'!$1:47))),"")</f>
        <v/>
      </c>
      <c r="H49" s="1" t="str">
        <f t="array" aca="1" ref="H49" ca="1">IF(ROWS('Licenciés 2023'!$1:47)&lt;=COUNTIF(cond,Feuil1!$K$154),INDEX(champ,SMALL(IF(cond=Feuil1!$K$154,ROW(INDIRECT("1:"&amp;ROWS(champ)))),ROWS('Licenciés 2023'!$1:47))),"")</f>
        <v/>
      </c>
      <c r="I49" s="1" t="str">
        <f t="array" aca="1" ref="I49" ca="1">IF(ROWS('Licenciés 2023'!$1:47)&lt;=COUNTIF(cond,Feuil1!$K$180),INDEX(champ,SMALL(IF(cond=Feuil1!$K$180,ROW(INDIRECT("1:"&amp;ROWS(champ)))),ROWS('Licenciés 2023'!$1:47))),"")</f>
        <v/>
      </c>
      <c r="J49" s="1" t="str">
        <f t="array" aca="1" ref="J49" ca="1">IF(ROWS('Licenciés 2023'!$1:47)&lt;=COUNTIF(cond,Feuil1!$K$206),INDEX(champ,SMALL(IF(cond=Feuil1!$K$206,ROW(INDIRECT("1:"&amp;ROWS(champ)))),ROWS('Licenciés 2023'!$1:47))),"")</f>
        <v/>
      </c>
    </row>
    <row r="50" spans="2:10">
      <c r="B50" s="1" t="str">
        <f t="array" aca="1" ref="B50" ca="1">IF(ROWS('Licenciés 2023'!$1:48)&lt;=COUNTIF(cond,Feuil1!$K$13),INDEX(champ,SMALL(IF(cond=Feuil1!$K$13,ROW(INDIRECT("1:"&amp;ROWS(champ)))),ROWS('Licenciés 2023'!$1:48))),"")</f>
        <v/>
      </c>
      <c r="C50" s="1" t="str">
        <f t="array" aca="1" ref="C50" ca="1">IF(ROWS('Licenciés 2023'!$1:48)&lt;=COUNTIF(cond,Feuil1!$K$24),INDEX(champ,SMALL(IF(cond=Feuil1!$K$24,ROW(INDIRECT("1:"&amp;ROWS(champ)))),ROWS('Licenciés 2023'!$1:48))),"")</f>
        <v/>
      </c>
      <c r="D50" s="1" t="str">
        <f t="array" aca="1" ref="D50" ca="1">IF(ROWS('Licenciés 2023'!$1:48)&lt;=COUNTIF(cond,Feuil1!$K$50),INDEX(champ,SMALL(IF(cond=Feuil1!$K$50,ROW(INDIRECT("1:"&amp;ROWS(champ)))),ROWS('Licenciés 2023'!$1:48))),"")</f>
        <v/>
      </c>
      <c r="E50" s="1" t="str">
        <f t="array" aca="1" ref="E50" ca="1">IF(ROWS('Licenciés 2023'!$1:48)&lt;=COUNTIF(cond,Feuil1!$K$76),INDEX(champ,SMALL(IF(cond=Feuil1!$K$76,ROW(INDIRECT("1:"&amp;ROWS(champ)))),ROWS('Licenciés 2023'!$1:48))),"")</f>
        <v/>
      </c>
      <c r="F50" s="1" t="str">
        <f t="array" aca="1" ref="F50" ca="1">IF(ROWS('Licenciés 2023'!$1:48)&lt;=COUNTIF(cond,Feuil1!$K$102),INDEX(champ,SMALL(IF(cond=Feuil1!$K$102,ROW(INDIRECT("1:"&amp;ROWS(champ)))),ROWS('Licenciés 2023'!$1:48))),"")</f>
        <v/>
      </c>
      <c r="G50" s="1" t="str">
        <f t="array" aca="1" ref="G50" ca="1">IF(ROWS('Licenciés 2023'!$1:48)&lt;=COUNTIF(cond,Feuil1!$K$128),INDEX(champ,SMALL(IF(cond=Feuil1!$K$128,ROW(INDIRECT("1:"&amp;ROWS(champ)))),ROWS('Licenciés 2023'!$1:48))),"")</f>
        <v/>
      </c>
      <c r="H50" s="1" t="str">
        <f t="array" aca="1" ref="H50" ca="1">IF(ROWS('Licenciés 2023'!$1:48)&lt;=COUNTIF(cond,Feuil1!$K$154),INDEX(champ,SMALL(IF(cond=Feuil1!$K$154,ROW(INDIRECT("1:"&amp;ROWS(champ)))),ROWS('Licenciés 2023'!$1:48))),"")</f>
        <v/>
      </c>
      <c r="I50" s="1" t="str">
        <f t="array" aca="1" ref="I50" ca="1">IF(ROWS('Licenciés 2023'!$1:48)&lt;=COUNTIF(cond,Feuil1!$K$180),INDEX(champ,SMALL(IF(cond=Feuil1!$K$180,ROW(INDIRECT("1:"&amp;ROWS(champ)))),ROWS('Licenciés 2023'!$1:48))),"")</f>
        <v/>
      </c>
      <c r="J50" s="1" t="str">
        <f t="array" aca="1" ref="J50" ca="1">IF(ROWS('Licenciés 2023'!$1:48)&lt;=COUNTIF(cond,Feuil1!$K$206),INDEX(champ,SMALL(IF(cond=Feuil1!$K$206,ROW(INDIRECT("1:"&amp;ROWS(champ)))),ROWS('Licenciés 2023'!$1:48))),"")</f>
        <v/>
      </c>
    </row>
    <row r="51" spans="2:10">
      <c r="B51" s="1" t="str">
        <f t="array" aca="1" ref="B51" ca="1">IF(ROWS('Licenciés 2023'!$1:49)&lt;=COUNTIF(cond,Feuil1!$K$13),INDEX(champ,SMALL(IF(cond=Feuil1!$K$13,ROW(INDIRECT("1:"&amp;ROWS(champ)))),ROWS('Licenciés 2023'!$1:49))),"")</f>
        <v/>
      </c>
      <c r="C51" s="1" t="str">
        <f t="array" aca="1" ref="C51" ca="1">IF(ROWS('Licenciés 2023'!$1:49)&lt;=COUNTIF(cond,Feuil1!$K$24),INDEX(champ,SMALL(IF(cond=Feuil1!$K$24,ROW(INDIRECT("1:"&amp;ROWS(champ)))),ROWS('Licenciés 2023'!$1:49))),"")</f>
        <v/>
      </c>
      <c r="D51" s="1" t="str">
        <f t="array" aca="1" ref="D51" ca="1">IF(ROWS('Licenciés 2023'!$1:49)&lt;=COUNTIF(cond,Feuil1!$K$50),INDEX(champ,SMALL(IF(cond=Feuil1!$K$50,ROW(INDIRECT("1:"&amp;ROWS(champ)))),ROWS('Licenciés 2023'!$1:49))),"")</f>
        <v/>
      </c>
      <c r="E51" s="1" t="str">
        <f t="array" aca="1" ref="E51" ca="1">IF(ROWS('Licenciés 2023'!$1:49)&lt;=COUNTIF(cond,Feuil1!$K$76),INDEX(champ,SMALL(IF(cond=Feuil1!$K$76,ROW(INDIRECT("1:"&amp;ROWS(champ)))),ROWS('Licenciés 2023'!$1:49))),"")</f>
        <v/>
      </c>
      <c r="F51" s="1" t="str">
        <f t="array" aca="1" ref="F51" ca="1">IF(ROWS('Licenciés 2023'!$1:49)&lt;=COUNTIF(cond,Feuil1!$K$102),INDEX(champ,SMALL(IF(cond=Feuil1!$K$102,ROW(INDIRECT("1:"&amp;ROWS(champ)))),ROWS('Licenciés 2023'!$1:49))),"")</f>
        <v/>
      </c>
      <c r="G51" s="1" t="str">
        <f t="array" aca="1" ref="G51" ca="1">IF(ROWS('Licenciés 2023'!$1:49)&lt;=COUNTIF(cond,Feuil1!$K$128),INDEX(champ,SMALL(IF(cond=Feuil1!$K$128,ROW(INDIRECT("1:"&amp;ROWS(champ)))),ROWS('Licenciés 2023'!$1:49))),"")</f>
        <v/>
      </c>
      <c r="H51" s="1" t="str">
        <f t="array" aca="1" ref="H51" ca="1">IF(ROWS('Licenciés 2023'!$1:49)&lt;=COUNTIF(cond,Feuil1!$K$154),INDEX(champ,SMALL(IF(cond=Feuil1!$K$154,ROW(INDIRECT("1:"&amp;ROWS(champ)))),ROWS('Licenciés 2023'!$1:49))),"")</f>
        <v/>
      </c>
      <c r="I51" s="1" t="str">
        <f t="array" aca="1" ref="I51" ca="1">IF(ROWS('Licenciés 2023'!$1:49)&lt;=COUNTIF(cond,Feuil1!$K$180),INDEX(champ,SMALL(IF(cond=Feuil1!$K$180,ROW(INDIRECT("1:"&amp;ROWS(champ)))),ROWS('Licenciés 2023'!$1:49))),"")</f>
        <v/>
      </c>
      <c r="J51" s="1" t="str">
        <f t="array" aca="1" ref="J51" ca="1">IF(ROWS('Licenciés 2023'!$1:49)&lt;=COUNTIF(cond,Feuil1!$K$206),INDEX(champ,SMALL(IF(cond=Feuil1!$K$206,ROW(INDIRECT("1:"&amp;ROWS(champ)))),ROWS('Licenciés 2023'!$1:49))),"")</f>
        <v/>
      </c>
    </row>
    <row r="52" spans="2:10">
      <c r="B52" s="1" t="str">
        <f t="array" aca="1" ref="B52" ca="1">IF(ROWS('Licenciés 2023'!$1:50)&lt;=COUNTIF(cond,Feuil1!$K$13),INDEX(champ,SMALL(IF(cond=Feuil1!$K$13,ROW(INDIRECT("1:"&amp;ROWS(champ)))),ROWS('Licenciés 2023'!$1:50))),"")</f>
        <v/>
      </c>
      <c r="C52" s="1" t="str">
        <f t="array" aca="1" ref="C52" ca="1">IF(ROWS('Licenciés 2023'!$1:50)&lt;=COUNTIF(cond,Feuil1!$K$24),INDEX(champ,SMALL(IF(cond=Feuil1!$K$24,ROW(INDIRECT("1:"&amp;ROWS(champ)))),ROWS('Licenciés 2023'!$1:50))),"")</f>
        <v/>
      </c>
      <c r="D52" s="1" t="str">
        <f t="array" aca="1" ref="D52" ca="1">IF(ROWS('Licenciés 2023'!$1:50)&lt;=COUNTIF(cond,Feuil1!$K$50),INDEX(champ,SMALL(IF(cond=Feuil1!$K$50,ROW(INDIRECT("1:"&amp;ROWS(champ)))),ROWS('Licenciés 2023'!$1:50))),"")</f>
        <v/>
      </c>
      <c r="E52" s="1" t="str">
        <f t="array" aca="1" ref="E52" ca="1">IF(ROWS('Licenciés 2023'!$1:50)&lt;=COUNTIF(cond,Feuil1!$K$76),INDEX(champ,SMALL(IF(cond=Feuil1!$K$76,ROW(INDIRECT("1:"&amp;ROWS(champ)))),ROWS('Licenciés 2023'!$1:50))),"")</f>
        <v/>
      </c>
      <c r="F52" s="1" t="str">
        <f t="array" aca="1" ref="F52" ca="1">IF(ROWS('Licenciés 2023'!$1:50)&lt;=COUNTIF(cond,Feuil1!$K$102),INDEX(champ,SMALL(IF(cond=Feuil1!$K$102,ROW(INDIRECT("1:"&amp;ROWS(champ)))),ROWS('Licenciés 2023'!$1:50))),"")</f>
        <v/>
      </c>
      <c r="G52" s="1" t="str">
        <f t="array" aca="1" ref="G52" ca="1">IF(ROWS('Licenciés 2023'!$1:50)&lt;=COUNTIF(cond,Feuil1!$K$128),INDEX(champ,SMALL(IF(cond=Feuil1!$K$128,ROW(INDIRECT("1:"&amp;ROWS(champ)))),ROWS('Licenciés 2023'!$1:50))),"")</f>
        <v/>
      </c>
      <c r="H52" s="1" t="str">
        <f t="array" aca="1" ref="H52" ca="1">IF(ROWS('Licenciés 2023'!$1:50)&lt;=COUNTIF(cond,Feuil1!$K$154),INDEX(champ,SMALL(IF(cond=Feuil1!$K$154,ROW(INDIRECT("1:"&amp;ROWS(champ)))),ROWS('Licenciés 2023'!$1:50))),"")</f>
        <v/>
      </c>
      <c r="I52" s="1" t="str">
        <f t="array" aca="1" ref="I52" ca="1">IF(ROWS('Licenciés 2023'!$1:50)&lt;=COUNTIF(cond,Feuil1!$K$180),INDEX(champ,SMALL(IF(cond=Feuil1!$K$180,ROW(INDIRECT("1:"&amp;ROWS(champ)))),ROWS('Licenciés 2023'!$1:50))),"")</f>
        <v/>
      </c>
      <c r="J52" s="1" t="str">
        <f t="array" aca="1" ref="J52" ca="1">IF(ROWS('Licenciés 2023'!$1:50)&lt;=COUNTIF(cond,Feuil1!$K$206),INDEX(champ,SMALL(IF(cond=Feuil1!$K$206,ROW(INDIRECT("1:"&amp;ROWS(champ)))),ROWS('Licenciés 2023'!$1:50))),"")</f>
        <v/>
      </c>
    </row>
    <row r="53" spans="2:10">
      <c r="B53" s="1" t="str">
        <f t="array" aca="1" ref="B53" ca="1">IF(ROWS('Licenciés 2023'!$1:51)&lt;=COUNTIF(cond,Feuil1!$K$13),INDEX(champ,SMALL(IF(cond=Feuil1!$K$13,ROW(INDIRECT("1:"&amp;ROWS(champ)))),ROWS('Licenciés 2023'!$1:51))),"")</f>
        <v/>
      </c>
      <c r="C53" s="1" t="str">
        <f t="array" aca="1" ref="C53" ca="1">IF(ROWS('Licenciés 2023'!$1:51)&lt;=COUNTIF(cond,Feuil1!$K$24),INDEX(champ,SMALL(IF(cond=Feuil1!$K$24,ROW(INDIRECT("1:"&amp;ROWS(champ)))),ROWS('Licenciés 2023'!$1:51))),"")</f>
        <v/>
      </c>
      <c r="D53" s="1" t="str">
        <f t="array" aca="1" ref="D53" ca="1">IF(ROWS('Licenciés 2023'!$1:51)&lt;=COUNTIF(cond,Feuil1!$K$50),INDEX(champ,SMALL(IF(cond=Feuil1!$K$50,ROW(INDIRECT("1:"&amp;ROWS(champ)))),ROWS('Licenciés 2023'!$1:51))),"")</f>
        <v/>
      </c>
      <c r="E53" s="1" t="str">
        <f t="array" aca="1" ref="E53" ca="1">IF(ROWS('Licenciés 2023'!$1:51)&lt;=COUNTIF(cond,Feuil1!$K$76),INDEX(champ,SMALL(IF(cond=Feuil1!$K$76,ROW(INDIRECT("1:"&amp;ROWS(champ)))),ROWS('Licenciés 2023'!$1:51))),"")</f>
        <v/>
      </c>
      <c r="F53" s="1" t="str">
        <f t="array" aca="1" ref="F53" ca="1">IF(ROWS('Licenciés 2023'!$1:51)&lt;=COUNTIF(cond,Feuil1!$K$102),INDEX(champ,SMALL(IF(cond=Feuil1!$K$102,ROW(INDIRECT("1:"&amp;ROWS(champ)))),ROWS('Licenciés 2023'!$1:51))),"")</f>
        <v/>
      </c>
      <c r="G53" s="1" t="str">
        <f t="array" aca="1" ref="G53" ca="1">IF(ROWS('Licenciés 2023'!$1:51)&lt;=COUNTIF(cond,Feuil1!$K$128),INDEX(champ,SMALL(IF(cond=Feuil1!$K$128,ROW(INDIRECT("1:"&amp;ROWS(champ)))),ROWS('Licenciés 2023'!$1:51))),"")</f>
        <v/>
      </c>
      <c r="H53" s="1" t="str">
        <f t="array" aca="1" ref="H53" ca="1">IF(ROWS('Licenciés 2023'!$1:51)&lt;=COUNTIF(cond,Feuil1!$K$154),INDEX(champ,SMALL(IF(cond=Feuil1!$K$154,ROW(INDIRECT("1:"&amp;ROWS(champ)))),ROWS('Licenciés 2023'!$1:51))),"")</f>
        <v/>
      </c>
      <c r="I53" s="1" t="str">
        <f t="array" aca="1" ref="I53" ca="1">IF(ROWS('Licenciés 2023'!$1:51)&lt;=COUNTIF(cond,Feuil1!$K$180),INDEX(champ,SMALL(IF(cond=Feuil1!$K$180,ROW(INDIRECT("1:"&amp;ROWS(champ)))),ROWS('Licenciés 2023'!$1:51))),"")</f>
        <v/>
      </c>
      <c r="J53" s="1" t="str">
        <f t="array" aca="1" ref="J53" ca="1">IF(ROWS('Licenciés 2023'!$1:51)&lt;=COUNTIF(cond,Feuil1!$K$206),INDEX(champ,SMALL(IF(cond=Feuil1!$K$206,ROW(INDIRECT("1:"&amp;ROWS(champ)))),ROWS('Licenciés 2023'!$1:51))),"")</f>
        <v/>
      </c>
    </row>
    <row r="54" spans="2:10">
      <c r="B54" s="1" t="str">
        <f t="array" aca="1" ref="B54" ca="1">IF(ROWS('Licenciés 2023'!$1:52)&lt;=COUNTIF(cond,Feuil1!$K$13),INDEX(champ,SMALL(IF(cond=Feuil1!$K$13,ROW(INDIRECT("1:"&amp;ROWS(champ)))),ROWS('Licenciés 2023'!$1:52))),"")</f>
        <v/>
      </c>
      <c r="C54" s="1" t="str">
        <f t="array" aca="1" ref="C54" ca="1">IF(ROWS('Licenciés 2023'!$1:52)&lt;=COUNTIF(cond,Feuil1!$K$24),INDEX(champ,SMALL(IF(cond=Feuil1!$K$24,ROW(INDIRECT("1:"&amp;ROWS(champ)))),ROWS('Licenciés 2023'!$1:52))),"")</f>
        <v/>
      </c>
      <c r="D54" s="1" t="str">
        <f t="array" aca="1" ref="D54" ca="1">IF(ROWS('Licenciés 2023'!$1:52)&lt;=COUNTIF(cond,Feuil1!$K$50),INDEX(champ,SMALL(IF(cond=Feuil1!$K$50,ROW(INDIRECT("1:"&amp;ROWS(champ)))),ROWS('Licenciés 2023'!$1:52))),"")</f>
        <v/>
      </c>
      <c r="E54" s="1" t="str">
        <f t="array" aca="1" ref="E54" ca="1">IF(ROWS('Licenciés 2023'!$1:52)&lt;=COUNTIF(cond,Feuil1!$K$76),INDEX(champ,SMALL(IF(cond=Feuil1!$K$76,ROW(INDIRECT("1:"&amp;ROWS(champ)))),ROWS('Licenciés 2023'!$1:52))),"")</f>
        <v/>
      </c>
      <c r="F54" s="1" t="str">
        <f t="array" aca="1" ref="F54" ca="1">IF(ROWS('Licenciés 2023'!$1:52)&lt;=COUNTIF(cond,Feuil1!$K$102),INDEX(champ,SMALL(IF(cond=Feuil1!$K$102,ROW(INDIRECT("1:"&amp;ROWS(champ)))),ROWS('Licenciés 2023'!$1:52))),"")</f>
        <v/>
      </c>
      <c r="G54" s="1" t="str">
        <f t="array" aca="1" ref="G54" ca="1">IF(ROWS('Licenciés 2023'!$1:52)&lt;=COUNTIF(cond,Feuil1!$K$128),INDEX(champ,SMALL(IF(cond=Feuil1!$K$128,ROW(INDIRECT("1:"&amp;ROWS(champ)))),ROWS('Licenciés 2023'!$1:52))),"")</f>
        <v/>
      </c>
      <c r="H54" s="1" t="str">
        <f t="array" aca="1" ref="H54" ca="1">IF(ROWS('Licenciés 2023'!$1:52)&lt;=COUNTIF(cond,Feuil1!$K$154),INDEX(champ,SMALL(IF(cond=Feuil1!$K$154,ROW(INDIRECT("1:"&amp;ROWS(champ)))),ROWS('Licenciés 2023'!$1:52))),"")</f>
        <v/>
      </c>
      <c r="I54" s="1" t="str">
        <f t="array" aca="1" ref="I54" ca="1">IF(ROWS('Licenciés 2023'!$1:52)&lt;=COUNTIF(cond,Feuil1!$K$180),INDEX(champ,SMALL(IF(cond=Feuil1!$K$180,ROW(INDIRECT("1:"&amp;ROWS(champ)))),ROWS('Licenciés 2023'!$1:52))),"")</f>
        <v/>
      </c>
      <c r="J54" s="1" t="str">
        <f t="array" aca="1" ref="J54" ca="1">IF(ROWS('Licenciés 2023'!$1:52)&lt;=COUNTIF(cond,Feuil1!$K$206),INDEX(champ,SMALL(IF(cond=Feuil1!$K$206,ROW(INDIRECT("1:"&amp;ROWS(champ)))),ROWS('Licenciés 2023'!$1:52))),"")</f>
        <v/>
      </c>
    </row>
    <row r="55" spans="2:10">
      <c r="B55" s="1" t="str">
        <f t="array" aca="1" ref="B55" ca="1">IF(ROWS('Licenciés 2023'!$1:53)&lt;=COUNTIF(cond,Feuil1!$K$13),INDEX(champ,SMALL(IF(cond=Feuil1!$K$13,ROW(INDIRECT("1:"&amp;ROWS(champ)))),ROWS('Licenciés 2023'!$1:53))),"")</f>
        <v/>
      </c>
      <c r="C55" s="1" t="str">
        <f t="array" aca="1" ref="C55" ca="1">IF(ROWS('Licenciés 2023'!$1:53)&lt;=COUNTIF(cond,Feuil1!$K$24),INDEX(champ,SMALL(IF(cond=Feuil1!$K$24,ROW(INDIRECT("1:"&amp;ROWS(champ)))),ROWS('Licenciés 2023'!$1:53))),"")</f>
        <v/>
      </c>
      <c r="D55" s="1" t="str">
        <f t="array" aca="1" ref="D55" ca="1">IF(ROWS('Licenciés 2023'!$1:53)&lt;=COUNTIF(cond,Feuil1!$K$50),INDEX(champ,SMALL(IF(cond=Feuil1!$K$50,ROW(INDIRECT("1:"&amp;ROWS(champ)))),ROWS('Licenciés 2023'!$1:53))),"")</f>
        <v/>
      </c>
      <c r="E55" s="1" t="str">
        <f t="array" aca="1" ref="E55" ca="1">IF(ROWS('Licenciés 2023'!$1:53)&lt;=COUNTIF(cond,Feuil1!$K$76),INDEX(champ,SMALL(IF(cond=Feuil1!$K$76,ROW(INDIRECT("1:"&amp;ROWS(champ)))),ROWS('Licenciés 2023'!$1:53))),"")</f>
        <v/>
      </c>
      <c r="F55" s="1" t="str">
        <f t="array" aca="1" ref="F55" ca="1">IF(ROWS('Licenciés 2023'!$1:53)&lt;=COUNTIF(cond,Feuil1!$K$102),INDEX(champ,SMALL(IF(cond=Feuil1!$K$102,ROW(INDIRECT("1:"&amp;ROWS(champ)))),ROWS('Licenciés 2023'!$1:53))),"")</f>
        <v/>
      </c>
      <c r="G55" s="1" t="str">
        <f t="array" aca="1" ref="G55" ca="1">IF(ROWS('Licenciés 2023'!$1:53)&lt;=COUNTIF(cond,Feuil1!$K$128),INDEX(champ,SMALL(IF(cond=Feuil1!$K$128,ROW(INDIRECT("1:"&amp;ROWS(champ)))),ROWS('Licenciés 2023'!$1:53))),"")</f>
        <v/>
      </c>
      <c r="H55" s="1" t="str">
        <f t="array" aca="1" ref="H55" ca="1">IF(ROWS('Licenciés 2023'!$1:53)&lt;=COUNTIF(cond,Feuil1!$K$154),INDEX(champ,SMALL(IF(cond=Feuil1!$K$154,ROW(INDIRECT("1:"&amp;ROWS(champ)))),ROWS('Licenciés 2023'!$1:53))),"")</f>
        <v/>
      </c>
      <c r="I55" s="1" t="str">
        <f t="array" aca="1" ref="I55" ca="1">IF(ROWS('Licenciés 2023'!$1:53)&lt;=COUNTIF(cond,Feuil1!$K$180),INDEX(champ,SMALL(IF(cond=Feuil1!$K$180,ROW(INDIRECT("1:"&amp;ROWS(champ)))),ROWS('Licenciés 2023'!$1:53))),"")</f>
        <v/>
      </c>
      <c r="J55" s="1" t="str">
        <f t="array" aca="1" ref="J55" ca="1">IF(ROWS('Licenciés 2023'!$1:53)&lt;=COUNTIF(cond,Feuil1!$K$206),INDEX(champ,SMALL(IF(cond=Feuil1!$K$206,ROW(INDIRECT("1:"&amp;ROWS(champ)))),ROWS('Licenciés 2023'!$1:53))),"")</f>
        <v/>
      </c>
    </row>
    <row r="56" spans="2:10">
      <c r="B56" s="1" t="str">
        <f t="array" aca="1" ref="B56" ca="1">IF(ROWS('Licenciés 2023'!$1:54)&lt;=COUNTIF(cond,Feuil1!$K$13),INDEX(champ,SMALL(IF(cond=Feuil1!$K$13,ROW(INDIRECT("1:"&amp;ROWS(champ)))),ROWS('Licenciés 2023'!$1:54))),"")</f>
        <v/>
      </c>
      <c r="C56" s="1" t="str">
        <f t="array" aca="1" ref="C56" ca="1">IF(ROWS('Licenciés 2023'!$1:54)&lt;=COUNTIF(cond,Feuil1!$K$24),INDEX(champ,SMALL(IF(cond=Feuil1!$K$24,ROW(INDIRECT("1:"&amp;ROWS(champ)))),ROWS('Licenciés 2023'!$1:54))),"")</f>
        <v/>
      </c>
      <c r="D56" s="1" t="str">
        <f t="array" aca="1" ref="D56" ca="1">IF(ROWS('Licenciés 2023'!$1:54)&lt;=COUNTIF(cond,Feuil1!$K$50),INDEX(champ,SMALL(IF(cond=Feuil1!$K$50,ROW(INDIRECT("1:"&amp;ROWS(champ)))),ROWS('Licenciés 2023'!$1:54))),"")</f>
        <v/>
      </c>
      <c r="E56" s="1" t="str">
        <f t="array" aca="1" ref="E56" ca="1">IF(ROWS('Licenciés 2023'!$1:54)&lt;=COUNTIF(cond,Feuil1!$K$76),INDEX(champ,SMALL(IF(cond=Feuil1!$K$76,ROW(INDIRECT("1:"&amp;ROWS(champ)))),ROWS('Licenciés 2023'!$1:54))),"")</f>
        <v/>
      </c>
      <c r="F56" s="1" t="str">
        <f t="array" aca="1" ref="F56" ca="1">IF(ROWS('Licenciés 2023'!$1:54)&lt;=COUNTIF(cond,Feuil1!$K$102),INDEX(champ,SMALL(IF(cond=Feuil1!$K$102,ROW(INDIRECT("1:"&amp;ROWS(champ)))),ROWS('Licenciés 2023'!$1:54))),"")</f>
        <v/>
      </c>
      <c r="G56" s="1" t="str">
        <f t="array" aca="1" ref="G56" ca="1">IF(ROWS('Licenciés 2023'!$1:54)&lt;=COUNTIF(cond,Feuil1!$K$128),INDEX(champ,SMALL(IF(cond=Feuil1!$K$128,ROW(INDIRECT("1:"&amp;ROWS(champ)))),ROWS('Licenciés 2023'!$1:54))),"")</f>
        <v/>
      </c>
      <c r="H56" s="1" t="str">
        <f t="array" aca="1" ref="H56" ca="1">IF(ROWS('Licenciés 2023'!$1:54)&lt;=COUNTIF(cond,Feuil1!$K$154),INDEX(champ,SMALL(IF(cond=Feuil1!$K$154,ROW(INDIRECT("1:"&amp;ROWS(champ)))),ROWS('Licenciés 2023'!$1:54))),"")</f>
        <v/>
      </c>
      <c r="I56" s="1" t="str">
        <f t="array" aca="1" ref="I56" ca="1">IF(ROWS('Licenciés 2023'!$1:54)&lt;=COUNTIF(cond,Feuil1!$K$180),INDEX(champ,SMALL(IF(cond=Feuil1!$K$180,ROW(INDIRECT("1:"&amp;ROWS(champ)))),ROWS('Licenciés 2023'!$1:54))),"")</f>
        <v/>
      </c>
      <c r="J56" s="1" t="str">
        <f t="array" aca="1" ref="J56" ca="1">IF(ROWS('Licenciés 2023'!$1:54)&lt;=COUNTIF(cond,Feuil1!$K$206),INDEX(champ,SMALL(IF(cond=Feuil1!$K$206,ROW(INDIRECT("1:"&amp;ROWS(champ)))),ROWS('Licenciés 2023'!$1:54))),"")</f>
        <v/>
      </c>
    </row>
    <row r="57" spans="2:10">
      <c r="B57" s="1" t="str">
        <f t="array" aca="1" ref="B57" ca="1">IF(ROWS('Licenciés 2023'!$1:55)&lt;=COUNTIF(cond,Feuil1!$K$13),INDEX(champ,SMALL(IF(cond=Feuil1!$K$13,ROW(INDIRECT("1:"&amp;ROWS(champ)))),ROWS('Licenciés 2023'!$1:55))),"")</f>
        <v/>
      </c>
      <c r="C57" s="1" t="str">
        <f t="array" aca="1" ref="C57" ca="1">IF(ROWS('Licenciés 2023'!$1:55)&lt;=COUNTIF(cond,Feuil1!$K$24),INDEX(champ,SMALL(IF(cond=Feuil1!$K$24,ROW(INDIRECT("1:"&amp;ROWS(champ)))),ROWS('Licenciés 2023'!$1:55))),"")</f>
        <v/>
      </c>
      <c r="D57" s="1" t="str">
        <f t="array" aca="1" ref="D57" ca="1">IF(ROWS('Licenciés 2023'!$1:55)&lt;=COUNTIF(cond,Feuil1!$K$50),INDEX(champ,SMALL(IF(cond=Feuil1!$K$50,ROW(INDIRECT("1:"&amp;ROWS(champ)))),ROWS('Licenciés 2023'!$1:55))),"")</f>
        <v/>
      </c>
      <c r="E57" s="1" t="str">
        <f t="array" aca="1" ref="E57" ca="1">IF(ROWS('Licenciés 2023'!$1:55)&lt;=COUNTIF(cond,Feuil1!$K$76),INDEX(champ,SMALL(IF(cond=Feuil1!$K$76,ROW(INDIRECT("1:"&amp;ROWS(champ)))),ROWS('Licenciés 2023'!$1:55))),"")</f>
        <v/>
      </c>
      <c r="F57" s="1" t="str">
        <f t="array" aca="1" ref="F57" ca="1">IF(ROWS('Licenciés 2023'!$1:55)&lt;=COUNTIF(cond,Feuil1!$K$102),INDEX(champ,SMALL(IF(cond=Feuil1!$K$102,ROW(INDIRECT("1:"&amp;ROWS(champ)))),ROWS('Licenciés 2023'!$1:55))),"")</f>
        <v/>
      </c>
      <c r="G57" s="1" t="str">
        <f t="array" aca="1" ref="G57" ca="1">IF(ROWS('Licenciés 2023'!$1:55)&lt;=COUNTIF(cond,Feuil1!$K$128),INDEX(champ,SMALL(IF(cond=Feuil1!$K$128,ROW(INDIRECT("1:"&amp;ROWS(champ)))),ROWS('Licenciés 2023'!$1:55))),"")</f>
        <v/>
      </c>
      <c r="H57" s="1" t="str">
        <f t="array" aca="1" ref="H57" ca="1">IF(ROWS('Licenciés 2023'!$1:55)&lt;=COUNTIF(cond,Feuil1!$K$154),INDEX(champ,SMALL(IF(cond=Feuil1!$K$154,ROW(INDIRECT("1:"&amp;ROWS(champ)))),ROWS('Licenciés 2023'!$1:55))),"")</f>
        <v/>
      </c>
      <c r="I57" s="1" t="str">
        <f t="array" aca="1" ref="I57" ca="1">IF(ROWS('Licenciés 2023'!$1:55)&lt;=COUNTIF(cond,Feuil1!$K$180),INDEX(champ,SMALL(IF(cond=Feuil1!$K$180,ROW(INDIRECT("1:"&amp;ROWS(champ)))),ROWS('Licenciés 2023'!$1:55))),"")</f>
        <v/>
      </c>
      <c r="J57" s="1" t="str">
        <f t="array" aca="1" ref="J57" ca="1">IF(ROWS('Licenciés 2023'!$1:55)&lt;=COUNTIF(cond,Feuil1!$K$206),INDEX(champ,SMALL(IF(cond=Feuil1!$K$206,ROW(INDIRECT("1:"&amp;ROWS(champ)))),ROWS('Licenciés 2023'!$1:55))),"")</f>
        <v/>
      </c>
    </row>
    <row r="58" spans="2:10">
      <c r="B58" s="1" t="str">
        <f t="array" aca="1" ref="B58" ca="1">IF(ROWS('Licenciés 2023'!$1:56)&lt;=COUNTIF(cond,Feuil1!$K$13),INDEX(champ,SMALL(IF(cond=Feuil1!$K$13,ROW(INDIRECT("1:"&amp;ROWS(champ)))),ROWS('Licenciés 2023'!$1:56))),"")</f>
        <v/>
      </c>
      <c r="C58" s="1" t="str">
        <f t="array" aca="1" ref="C58" ca="1">IF(ROWS('Licenciés 2023'!$1:56)&lt;=COUNTIF(cond,Feuil1!$K$24),INDEX(champ,SMALL(IF(cond=Feuil1!$K$24,ROW(INDIRECT("1:"&amp;ROWS(champ)))),ROWS('Licenciés 2023'!$1:56))),"")</f>
        <v/>
      </c>
      <c r="D58" s="1" t="str">
        <f t="array" aca="1" ref="D58" ca="1">IF(ROWS('Licenciés 2023'!$1:56)&lt;=COUNTIF(cond,Feuil1!$K$50),INDEX(champ,SMALL(IF(cond=Feuil1!$K$50,ROW(INDIRECT("1:"&amp;ROWS(champ)))),ROWS('Licenciés 2023'!$1:56))),"")</f>
        <v/>
      </c>
      <c r="E58" s="1" t="str">
        <f t="array" aca="1" ref="E58" ca="1">IF(ROWS('Licenciés 2023'!$1:56)&lt;=COUNTIF(cond,Feuil1!$K$76),INDEX(champ,SMALL(IF(cond=Feuil1!$K$76,ROW(INDIRECT("1:"&amp;ROWS(champ)))),ROWS('Licenciés 2023'!$1:56))),"")</f>
        <v/>
      </c>
      <c r="F58" s="1" t="str">
        <f t="array" aca="1" ref="F58" ca="1">IF(ROWS('Licenciés 2023'!$1:56)&lt;=COUNTIF(cond,Feuil1!$K$102),INDEX(champ,SMALL(IF(cond=Feuil1!$K$102,ROW(INDIRECT("1:"&amp;ROWS(champ)))),ROWS('Licenciés 2023'!$1:56))),"")</f>
        <v/>
      </c>
      <c r="G58" s="1" t="str">
        <f t="array" aca="1" ref="G58" ca="1">IF(ROWS('Licenciés 2023'!$1:56)&lt;=COUNTIF(cond,Feuil1!$K$128),INDEX(champ,SMALL(IF(cond=Feuil1!$K$128,ROW(INDIRECT("1:"&amp;ROWS(champ)))),ROWS('Licenciés 2023'!$1:56))),"")</f>
        <v/>
      </c>
      <c r="H58" s="1" t="str">
        <f t="array" aca="1" ref="H58" ca="1">IF(ROWS('Licenciés 2023'!$1:56)&lt;=COUNTIF(cond,Feuil1!$K$154),INDEX(champ,SMALL(IF(cond=Feuil1!$K$154,ROW(INDIRECT("1:"&amp;ROWS(champ)))),ROWS('Licenciés 2023'!$1:56))),"")</f>
        <v/>
      </c>
      <c r="I58" s="1" t="str">
        <f t="array" aca="1" ref="I58" ca="1">IF(ROWS('Licenciés 2023'!$1:56)&lt;=COUNTIF(cond,Feuil1!$K$180),INDEX(champ,SMALL(IF(cond=Feuil1!$K$180,ROW(INDIRECT("1:"&amp;ROWS(champ)))),ROWS('Licenciés 2023'!$1:56))),"")</f>
        <v/>
      </c>
      <c r="J58" s="1" t="str">
        <f t="array" aca="1" ref="J58" ca="1">IF(ROWS('Licenciés 2023'!$1:56)&lt;=COUNTIF(cond,Feuil1!$K$206),INDEX(champ,SMALL(IF(cond=Feuil1!$K$206,ROW(INDIRECT("1:"&amp;ROWS(champ)))),ROWS('Licenciés 2023'!$1:56))),"")</f>
        <v/>
      </c>
    </row>
    <row r="59" spans="2:10">
      <c r="B59" s="1" t="str">
        <f t="array" aca="1" ref="B59" ca="1">IF(ROWS('Licenciés 2023'!$1:57)&lt;=COUNTIF(cond,Feuil1!$K$13),INDEX(champ,SMALL(IF(cond=Feuil1!$K$13,ROW(INDIRECT("1:"&amp;ROWS(champ)))),ROWS('Licenciés 2023'!$1:57))),"")</f>
        <v/>
      </c>
      <c r="C59" s="1" t="str">
        <f t="array" aca="1" ref="C59" ca="1">IF(ROWS('Licenciés 2023'!$1:57)&lt;=COUNTIF(cond,Feuil1!$K$24),INDEX(champ,SMALL(IF(cond=Feuil1!$K$24,ROW(INDIRECT("1:"&amp;ROWS(champ)))),ROWS('Licenciés 2023'!$1:57))),"")</f>
        <v/>
      </c>
      <c r="D59" s="1" t="str">
        <f t="array" aca="1" ref="D59" ca="1">IF(ROWS('Licenciés 2023'!$1:57)&lt;=COUNTIF(cond,Feuil1!$K$50),INDEX(champ,SMALL(IF(cond=Feuil1!$K$50,ROW(INDIRECT("1:"&amp;ROWS(champ)))),ROWS('Licenciés 2023'!$1:57))),"")</f>
        <v/>
      </c>
      <c r="E59" s="1" t="str">
        <f t="array" aca="1" ref="E59" ca="1">IF(ROWS('Licenciés 2023'!$1:57)&lt;=COUNTIF(cond,Feuil1!$K$76),INDEX(champ,SMALL(IF(cond=Feuil1!$K$76,ROW(INDIRECT("1:"&amp;ROWS(champ)))),ROWS('Licenciés 2023'!$1:57))),"")</f>
        <v/>
      </c>
      <c r="F59" s="1" t="str">
        <f t="array" aca="1" ref="F59" ca="1">IF(ROWS('Licenciés 2023'!$1:57)&lt;=COUNTIF(cond,Feuil1!$K$102),INDEX(champ,SMALL(IF(cond=Feuil1!$K$102,ROW(INDIRECT("1:"&amp;ROWS(champ)))),ROWS('Licenciés 2023'!$1:57))),"")</f>
        <v/>
      </c>
      <c r="G59" s="1" t="str">
        <f t="array" aca="1" ref="G59" ca="1">IF(ROWS('Licenciés 2023'!$1:57)&lt;=COUNTIF(cond,Feuil1!$K$128),INDEX(champ,SMALL(IF(cond=Feuil1!$K$128,ROW(INDIRECT("1:"&amp;ROWS(champ)))),ROWS('Licenciés 2023'!$1:57))),"")</f>
        <v/>
      </c>
      <c r="H59" s="1" t="str">
        <f t="array" aca="1" ref="H59" ca="1">IF(ROWS('Licenciés 2023'!$1:57)&lt;=COUNTIF(cond,Feuil1!$K$154),INDEX(champ,SMALL(IF(cond=Feuil1!$K$154,ROW(INDIRECT("1:"&amp;ROWS(champ)))),ROWS('Licenciés 2023'!$1:57))),"")</f>
        <v/>
      </c>
      <c r="I59" s="1" t="str">
        <f t="array" aca="1" ref="I59" ca="1">IF(ROWS('Licenciés 2023'!$1:57)&lt;=COUNTIF(cond,Feuil1!$K$180),INDEX(champ,SMALL(IF(cond=Feuil1!$K$180,ROW(INDIRECT("1:"&amp;ROWS(champ)))),ROWS('Licenciés 2023'!$1:57))),"")</f>
        <v/>
      </c>
      <c r="J59" s="1" t="str">
        <f t="array" aca="1" ref="J59" ca="1">IF(ROWS('Licenciés 2023'!$1:57)&lt;=COUNTIF(cond,Feuil1!$K$206),INDEX(champ,SMALL(IF(cond=Feuil1!$K$206,ROW(INDIRECT("1:"&amp;ROWS(champ)))),ROWS('Licenciés 2023'!$1:57))),"")</f>
        <v/>
      </c>
    </row>
    <row r="60" spans="2:10">
      <c r="B60" s="1" t="str">
        <f t="array" aca="1" ref="B60" ca="1">IF(ROWS('Licenciés 2023'!$1:58)&lt;=COUNTIF(cond,Feuil1!$K$13),INDEX(champ,SMALL(IF(cond=Feuil1!$K$13,ROW(INDIRECT("1:"&amp;ROWS(champ)))),ROWS('Licenciés 2023'!$1:58))),"")</f>
        <v/>
      </c>
      <c r="C60" s="1" t="str">
        <f t="array" aca="1" ref="C60" ca="1">IF(ROWS('Licenciés 2023'!$1:58)&lt;=COUNTIF(cond,Feuil1!$K$24),INDEX(champ,SMALL(IF(cond=Feuil1!$K$24,ROW(INDIRECT("1:"&amp;ROWS(champ)))),ROWS('Licenciés 2023'!$1:58))),"")</f>
        <v/>
      </c>
      <c r="D60" s="1" t="str">
        <f t="array" aca="1" ref="D60" ca="1">IF(ROWS('Licenciés 2023'!$1:58)&lt;=COUNTIF(cond,Feuil1!$K$50),INDEX(champ,SMALL(IF(cond=Feuil1!$K$50,ROW(INDIRECT("1:"&amp;ROWS(champ)))),ROWS('Licenciés 2023'!$1:58))),"")</f>
        <v/>
      </c>
      <c r="E60" s="1" t="str">
        <f t="array" aca="1" ref="E60" ca="1">IF(ROWS('Licenciés 2023'!$1:58)&lt;=COUNTIF(cond,Feuil1!$K$76),INDEX(champ,SMALL(IF(cond=Feuil1!$K$76,ROW(INDIRECT("1:"&amp;ROWS(champ)))),ROWS('Licenciés 2023'!$1:58))),"")</f>
        <v/>
      </c>
      <c r="F60" s="1" t="str">
        <f t="array" aca="1" ref="F60" ca="1">IF(ROWS('Licenciés 2023'!$1:58)&lt;=COUNTIF(cond,Feuil1!$K$102),INDEX(champ,SMALL(IF(cond=Feuil1!$K$102,ROW(INDIRECT("1:"&amp;ROWS(champ)))),ROWS('Licenciés 2023'!$1:58))),"")</f>
        <v/>
      </c>
      <c r="G60" s="1" t="str">
        <f t="array" aca="1" ref="G60" ca="1">IF(ROWS('Licenciés 2023'!$1:58)&lt;=COUNTIF(cond,Feuil1!$K$128),INDEX(champ,SMALL(IF(cond=Feuil1!$K$128,ROW(INDIRECT("1:"&amp;ROWS(champ)))),ROWS('Licenciés 2023'!$1:58))),"")</f>
        <v/>
      </c>
      <c r="H60" s="1" t="str">
        <f t="array" aca="1" ref="H60" ca="1">IF(ROWS('Licenciés 2023'!$1:58)&lt;=COUNTIF(cond,Feuil1!$K$154),INDEX(champ,SMALL(IF(cond=Feuil1!$K$154,ROW(INDIRECT("1:"&amp;ROWS(champ)))),ROWS('Licenciés 2023'!$1:58))),"")</f>
        <v/>
      </c>
      <c r="I60" s="1" t="str">
        <f t="array" aca="1" ref="I60" ca="1">IF(ROWS('Licenciés 2023'!$1:58)&lt;=COUNTIF(cond,Feuil1!$K$180),INDEX(champ,SMALL(IF(cond=Feuil1!$K$180,ROW(INDIRECT("1:"&amp;ROWS(champ)))),ROWS('Licenciés 2023'!$1:58))),"")</f>
        <v/>
      </c>
      <c r="J60" s="1" t="str">
        <f t="array" aca="1" ref="J60" ca="1">IF(ROWS('Licenciés 2023'!$1:58)&lt;=COUNTIF(cond,Feuil1!$K$206),INDEX(champ,SMALL(IF(cond=Feuil1!$K$206,ROW(INDIRECT("1:"&amp;ROWS(champ)))),ROWS('Licenciés 2023'!$1:58))),"")</f>
        <v/>
      </c>
    </row>
    <row r="61" spans="2:10">
      <c r="B61" s="1" t="str">
        <f t="array" aca="1" ref="B61" ca="1">IF(ROWS('Licenciés 2023'!$1:59)&lt;=COUNTIF(cond,Feuil1!$K$13),INDEX(champ,SMALL(IF(cond=Feuil1!$K$13,ROW(INDIRECT("1:"&amp;ROWS(champ)))),ROWS('Licenciés 2023'!$1:59))),"")</f>
        <v/>
      </c>
      <c r="C61" s="1" t="str">
        <f t="array" aca="1" ref="C61" ca="1">IF(ROWS('Licenciés 2023'!$1:59)&lt;=COUNTIF(cond,Feuil1!$K$24),INDEX(champ,SMALL(IF(cond=Feuil1!$K$24,ROW(INDIRECT("1:"&amp;ROWS(champ)))),ROWS('Licenciés 2023'!$1:59))),"")</f>
        <v/>
      </c>
      <c r="D61" s="1" t="str">
        <f t="array" aca="1" ref="D61" ca="1">IF(ROWS('Licenciés 2023'!$1:59)&lt;=COUNTIF(cond,Feuil1!$K$50),INDEX(champ,SMALL(IF(cond=Feuil1!$K$50,ROW(INDIRECT("1:"&amp;ROWS(champ)))),ROWS('Licenciés 2023'!$1:59))),"")</f>
        <v/>
      </c>
      <c r="E61" s="1" t="str">
        <f t="array" aca="1" ref="E61" ca="1">IF(ROWS('Licenciés 2023'!$1:59)&lt;=COUNTIF(cond,Feuil1!$K$76),INDEX(champ,SMALL(IF(cond=Feuil1!$K$76,ROW(INDIRECT("1:"&amp;ROWS(champ)))),ROWS('Licenciés 2023'!$1:59))),"")</f>
        <v/>
      </c>
      <c r="F61" s="1" t="str">
        <f t="array" aca="1" ref="F61" ca="1">IF(ROWS('Licenciés 2023'!$1:59)&lt;=COUNTIF(cond,Feuil1!$K$102),INDEX(champ,SMALL(IF(cond=Feuil1!$K$102,ROW(INDIRECT("1:"&amp;ROWS(champ)))),ROWS('Licenciés 2023'!$1:59))),"")</f>
        <v/>
      </c>
      <c r="G61" s="1" t="str">
        <f t="array" aca="1" ref="G61" ca="1">IF(ROWS('Licenciés 2023'!$1:59)&lt;=COUNTIF(cond,Feuil1!$K$128),INDEX(champ,SMALL(IF(cond=Feuil1!$K$128,ROW(INDIRECT("1:"&amp;ROWS(champ)))),ROWS('Licenciés 2023'!$1:59))),"")</f>
        <v/>
      </c>
      <c r="H61" s="1" t="str">
        <f t="array" aca="1" ref="H61" ca="1">IF(ROWS('Licenciés 2023'!$1:59)&lt;=COUNTIF(cond,Feuil1!$K$154),INDEX(champ,SMALL(IF(cond=Feuil1!$K$154,ROW(INDIRECT("1:"&amp;ROWS(champ)))),ROWS('Licenciés 2023'!$1:59))),"")</f>
        <v/>
      </c>
      <c r="I61" s="1" t="str">
        <f t="array" aca="1" ref="I61" ca="1">IF(ROWS('Licenciés 2023'!$1:59)&lt;=COUNTIF(cond,Feuil1!$K$180),INDEX(champ,SMALL(IF(cond=Feuil1!$K$180,ROW(INDIRECT("1:"&amp;ROWS(champ)))),ROWS('Licenciés 2023'!$1:59))),"")</f>
        <v/>
      </c>
      <c r="J61" s="1" t="str">
        <f t="array" aca="1" ref="J61" ca="1">IF(ROWS('Licenciés 2023'!$1:59)&lt;=COUNTIF(cond,Feuil1!$K$206),INDEX(champ,SMALL(IF(cond=Feuil1!$K$206,ROW(INDIRECT("1:"&amp;ROWS(champ)))),ROWS('Licenciés 2023'!$1:59))),"")</f>
        <v/>
      </c>
    </row>
    <row r="62" spans="2:10">
      <c r="B62" s="1" t="str">
        <f t="array" aca="1" ref="B62" ca="1">IF(ROWS('Licenciés 2023'!$1:60)&lt;=COUNTIF(cond,Feuil1!$K$13),INDEX(champ,SMALL(IF(cond=Feuil1!$K$13,ROW(INDIRECT("1:"&amp;ROWS(champ)))),ROWS('Licenciés 2023'!$1:60))),"")</f>
        <v/>
      </c>
      <c r="C62" s="1" t="str">
        <f t="array" aca="1" ref="C62" ca="1">IF(ROWS('Licenciés 2023'!$1:60)&lt;=COUNTIF(cond,Feuil1!$K$24),INDEX(champ,SMALL(IF(cond=Feuil1!$K$24,ROW(INDIRECT("1:"&amp;ROWS(champ)))),ROWS('Licenciés 2023'!$1:60))),"")</f>
        <v/>
      </c>
      <c r="D62" s="1" t="str">
        <f t="array" aca="1" ref="D62" ca="1">IF(ROWS('Licenciés 2023'!$1:60)&lt;=COUNTIF(cond,Feuil1!$K$50),INDEX(champ,SMALL(IF(cond=Feuil1!$K$50,ROW(INDIRECT("1:"&amp;ROWS(champ)))),ROWS('Licenciés 2023'!$1:60))),"")</f>
        <v/>
      </c>
      <c r="E62" s="1" t="str">
        <f t="array" aca="1" ref="E62" ca="1">IF(ROWS('Licenciés 2023'!$1:60)&lt;=COUNTIF(cond,Feuil1!$K$76),INDEX(champ,SMALL(IF(cond=Feuil1!$K$76,ROW(INDIRECT("1:"&amp;ROWS(champ)))),ROWS('Licenciés 2023'!$1:60))),"")</f>
        <v/>
      </c>
      <c r="F62" s="1" t="str">
        <f t="array" aca="1" ref="F62" ca="1">IF(ROWS('Licenciés 2023'!$1:60)&lt;=COUNTIF(cond,Feuil1!$K$102),INDEX(champ,SMALL(IF(cond=Feuil1!$K$102,ROW(INDIRECT("1:"&amp;ROWS(champ)))),ROWS('Licenciés 2023'!$1:60))),"")</f>
        <v/>
      </c>
      <c r="G62" s="1" t="str">
        <f t="array" aca="1" ref="G62" ca="1">IF(ROWS('Licenciés 2023'!$1:60)&lt;=COUNTIF(cond,Feuil1!$K$128),INDEX(champ,SMALL(IF(cond=Feuil1!$K$128,ROW(INDIRECT("1:"&amp;ROWS(champ)))),ROWS('Licenciés 2023'!$1:60))),"")</f>
        <v/>
      </c>
      <c r="H62" s="1" t="str">
        <f t="array" aca="1" ref="H62" ca="1">IF(ROWS('Licenciés 2023'!$1:60)&lt;=COUNTIF(cond,Feuil1!$K$154),INDEX(champ,SMALL(IF(cond=Feuil1!$K$154,ROW(INDIRECT("1:"&amp;ROWS(champ)))),ROWS('Licenciés 2023'!$1:60))),"")</f>
        <v/>
      </c>
      <c r="I62" s="1" t="str">
        <f t="array" aca="1" ref="I62" ca="1">IF(ROWS('Licenciés 2023'!$1:60)&lt;=COUNTIF(cond,Feuil1!$K$180),INDEX(champ,SMALL(IF(cond=Feuil1!$K$180,ROW(INDIRECT("1:"&amp;ROWS(champ)))),ROWS('Licenciés 2023'!$1:60))),"")</f>
        <v/>
      </c>
      <c r="J62" s="1" t="str">
        <f t="array" aca="1" ref="J62" ca="1">IF(ROWS('Licenciés 2023'!$1:60)&lt;=COUNTIF(cond,Feuil1!$K$206),INDEX(champ,SMALL(IF(cond=Feuil1!$K$206,ROW(INDIRECT("1:"&amp;ROWS(champ)))),ROWS('Licenciés 2023'!$1:60))),"")</f>
        <v/>
      </c>
    </row>
    <row r="63" spans="2:10">
      <c r="B63" s="1" t="str">
        <f t="array" aca="1" ref="B63" ca="1">IF(ROWS('Licenciés 2023'!$1:61)&lt;=COUNTIF(cond,Feuil1!$K$13),INDEX(champ,SMALL(IF(cond=Feuil1!$K$13,ROW(INDIRECT("1:"&amp;ROWS(champ)))),ROWS('Licenciés 2023'!$1:61))),"")</f>
        <v/>
      </c>
      <c r="C63" s="1" t="str">
        <f t="array" aca="1" ref="C63" ca="1">IF(ROWS('Licenciés 2023'!$1:61)&lt;=COUNTIF(cond,Feuil1!$K$24),INDEX(champ,SMALL(IF(cond=Feuil1!$K$24,ROW(INDIRECT("1:"&amp;ROWS(champ)))),ROWS('Licenciés 2023'!$1:61))),"")</f>
        <v/>
      </c>
      <c r="D63" s="1" t="str">
        <f t="array" aca="1" ref="D63" ca="1">IF(ROWS('Licenciés 2023'!$1:61)&lt;=COUNTIF(cond,Feuil1!$K$50),INDEX(champ,SMALL(IF(cond=Feuil1!$K$50,ROW(INDIRECT("1:"&amp;ROWS(champ)))),ROWS('Licenciés 2023'!$1:61))),"")</f>
        <v/>
      </c>
      <c r="E63" s="1" t="str">
        <f t="array" aca="1" ref="E63" ca="1">IF(ROWS('Licenciés 2023'!$1:61)&lt;=COUNTIF(cond,Feuil1!$K$76),INDEX(champ,SMALL(IF(cond=Feuil1!$K$76,ROW(INDIRECT("1:"&amp;ROWS(champ)))),ROWS('Licenciés 2023'!$1:61))),"")</f>
        <v/>
      </c>
      <c r="F63" s="1" t="str">
        <f t="array" aca="1" ref="F63" ca="1">IF(ROWS('Licenciés 2023'!$1:61)&lt;=COUNTIF(cond,Feuil1!$K$102),INDEX(champ,SMALL(IF(cond=Feuil1!$K$102,ROW(INDIRECT("1:"&amp;ROWS(champ)))),ROWS('Licenciés 2023'!$1:61))),"")</f>
        <v/>
      </c>
      <c r="G63" s="1" t="str">
        <f t="array" aca="1" ref="G63" ca="1">IF(ROWS('Licenciés 2023'!$1:61)&lt;=COUNTIF(cond,Feuil1!$K$128),INDEX(champ,SMALL(IF(cond=Feuil1!$K$128,ROW(INDIRECT("1:"&amp;ROWS(champ)))),ROWS('Licenciés 2023'!$1:61))),"")</f>
        <v/>
      </c>
      <c r="H63" s="1" t="str">
        <f t="array" aca="1" ref="H63" ca="1">IF(ROWS('Licenciés 2023'!$1:61)&lt;=COUNTIF(cond,Feuil1!$K$154),INDEX(champ,SMALL(IF(cond=Feuil1!$K$154,ROW(INDIRECT("1:"&amp;ROWS(champ)))),ROWS('Licenciés 2023'!$1:61))),"")</f>
        <v/>
      </c>
      <c r="I63" s="1" t="str">
        <f t="array" aca="1" ref="I63" ca="1">IF(ROWS('Licenciés 2023'!$1:61)&lt;=COUNTIF(cond,Feuil1!$K$180),INDEX(champ,SMALL(IF(cond=Feuil1!$K$180,ROW(INDIRECT("1:"&amp;ROWS(champ)))),ROWS('Licenciés 2023'!$1:61))),"")</f>
        <v/>
      </c>
      <c r="J63" s="1" t="str">
        <f t="array" aca="1" ref="J63" ca="1">IF(ROWS('Licenciés 2023'!$1:61)&lt;=COUNTIF(cond,Feuil1!$K$206),INDEX(champ,SMALL(IF(cond=Feuil1!$K$206,ROW(INDIRECT("1:"&amp;ROWS(champ)))),ROWS('Licenciés 2023'!$1:61))),"")</f>
        <v/>
      </c>
    </row>
    <row r="64" spans="2:10">
      <c r="B64" s="1" t="str">
        <f t="array" aca="1" ref="B64" ca="1">IF(ROWS('Licenciés 2023'!$1:62)&lt;=COUNTIF(cond,Feuil1!$K$13),INDEX(champ,SMALL(IF(cond=Feuil1!$K$13,ROW(INDIRECT("1:"&amp;ROWS(champ)))),ROWS('Licenciés 2023'!$1:62))),"")</f>
        <v/>
      </c>
      <c r="C64" s="1" t="str">
        <f t="array" aca="1" ref="C64" ca="1">IF(ROWS('Licenciés 2023'!$1:62)&lt;=COUNTIF(cond,Feuil1!$K$24),INDEX(champ,SMALL(IF(cond=Feuil1!$K$24,ROW(INDIRECT("1:"&amp;ROWS(champ)))),ROWS('Licenciés 2023'!$1:62))),"")</f>
        <v/>
      </c>
      <c r="D64" s="1" t="str">
        <f t="array" aca="1" ref="D64" ca="1">IF(ROWS('Licenciés 2023'!$1:62)&lt;=COUNTIF(cond,Feuil1!$K$50),INDEX(champ,SMALL(IF(cond=Feuil1!$K$50,ROW(INDIRECT("1:"&amp;ROWS(champ)))),ROWS('Licenciés 2023'!$1:62))),"")</f>
        <v/>
      </c>
      <c r="E64" s="1" t="str">
        <f t="array" aca="1" ref="E64" ca="1">IF(ROWS('Licenciés 2023'!$1:62)&lt;=COUNTIF(cond,Feuil1!$K$76),INDEX(champ,SMALL(IF(cond=Feuil1!$K$76,ROW(INDIRECT("1:"&amp;ROWS(champ)))),ROWS('Licenciés 2023'!$1:62))),"")</f>
        <v/>
      </c>
      <c r="F64" s="1" t="str">
        <f t="array" aca="1" ref="F64" ca="1">IF(ROWS('Licenciés 2023'!$1:62)&lt;=COUNTIF(cond,Feuil1!$K$102),INDEX(champ,SMALL(IF(cond=Feuil1!$K$102,ROW(INDIRECT("1:"&amp;ROWS(champ)))),ROWS('Licenciés 2023'!$1:62))),"")</f>
        <v/>
      </c>
      <c r="G64" s="1" t="str">
        <f t="array" aca="1" ref="G64" ca="1">IF(ROWS('Licenciés 2023'!$1:62)&lt;=COUNTIF(cond,Feuil1!$K$128),INDEX(champ,SMALL(IF(cond=Feuil1!$K$128,ROW(INDIRECT("1:"&amp;ROWS(champ)))),ROWS('Licenciés 2023'!$1:62))),"")</f>
        <v/>
      </c>
      <c r="H64" s="1" t="str">
        <f t="array" aca="1" ref="H64" ca="1">IF(ROWS('Licenciés 2023'!$1:62)&lt;=COUNTIF(cond,Feuil1!$K$154),INDEX(champ,SMALL(IF(cond=Feuil1!$K$154,ROW(INDIRECT("1:"&amp;ROWS(champ)))),ROWS('Licenciés 2023'!$1:62))),"")</f>
        <v/>
      </c>
      <c r="I64" s="1" t="str">
        <f t="array" aca="1" ref="I64" ca="1">IF(ROWS('Licenciés 2023'!$1:62)&lt;=COUNTIF(cond,Feuil1!$K$180),INDEX(champ,SMALL(IF(cond=Feuil1!$K$180,ROW(INDIRECT("1:"&amp;ROWS(champ)))),ROWS('Licenciés 2023'!$1:62))),"")</f>
        <v/>
      </c>
      <c r="J64" s="1" t="str">
        <f t="array" aca="1" ref="J64" ca="1">IF(ROWS('Licenciés 2023'!$1:62)&lt;=COUNTIF(cond,Feuil1!$K$206),INDEX(champ,SMALL(IF(cond=Feuil1!$K$206,ROW(INDIRECT("1:"&amp;ROWS(champ)))),ROWS('Licenciés 2023'!$1:62))),"")</f>
        <v/>
      </c>
    </row>
    <row r="65" spans="2:10">
      <c r="B65" s="1" t="str">
        <f t="array" aca="1" ref="B65" ca="1">IF(ROWS('Licenciés 2023'!$1:63)&lt;=COUNTIF(cond,Feuil1!$K$13),INDEX(champ,SMALL(IF(cond=Feuil1!$K$13,ROW(INDIRECT("1:"&amp;ROWS(champ)))),ROWS('Licenciés 2023'!$1:63))),"")</f>
        <v/>
      </c>
      <c r="C65" s="1" t="str">
        <f t="array" aca="1" ref="C65" ca="1">IF(ROWS('Licenciés 2023'!$1:63)&lt;=COUNTIF(cond,Feuil1!$K$24),INDEX(champ,SMALL(IF(cond=Feuil1!$K$24,ROW(INDIRECT("1:"&amp;ROWS(champ)))),ROWS('Licenciés 2023'!$1:63))),"")</f>
        <v/>
      </c>
      <c r="D65" s="1" t="str">
        <f t="array" aca="1" ref="D65" ca="1">IF(ROWS('Licenciés 2023'!$1:63)&lt;=COUNTIF(cond,Feuil1!$K$50),INDEX(champ,SMALL(IF(cond=Feuil1!$K$50,ROW(INDIRECT("1:"&amp;ROWS(champ)))),ROWS('Licenciés 2023'!$1:63))),"")</f>
        <v/>
      </c>
      <c r="E65" s="1" t="str">
        <f t="array" aca="1" ref="E65" ca="1">IF(ROWS('Licenciés 2023'!$1:63)&lt;=COUNTIF(cond,Feuil1!$K$76),INDEX(champ,SMALL(IF(cond=Feuil1!$K$76,ROW(INDIRECT("1:"&amp;ROWS(champ)))),ROWS('Licenciés 2023'!$1:63))),"")</f>
        <v/>
      </c>
      <c r="F65" s="1" t="str">
        <f t="array" aca="1" ref="F65" ca="1">IF(ROWS('Licenciés 2023'!$1:63)&lt;=COUNTIF(cond,Feuil1!$K$102),INDEX(champ,SMALL(IF(cond=Feuil1!$K$102,ROW(INDIRECT("1:"&amp;ROWS(champ)))),ROWS('Licenciés 2023'!$1:63))),"")</f>
        <v/>
      </c>
      <c r="G65" s="1" t="str">
        <f t="array" aca="1" ref="G65" ca="1">IF(ROWS('Licenciés 2023'!$1:63)&lt;=COUNTIF(cond,Feuil1!$K$128),INDEX(champ,SMALL(IF(cond=Feuil1!$K$128,ROW(INDIRECT("1:"&amp;ROWS(champ)))),ROWS('Licenciés 2023'!$1:63))),"")</f>
        <v/>
      </c>
      <c r="H65" s="1" t="str">
        <f t="array" aca="1" ref="H65" ca="1">IF(ROWS('Licenciés 2023'!$1:63)&lt;=COUNTIF(cond,Feuil1!$K$154),INDEX(champ,SMALL(IF(cond=Feuil1!$K$154,ROW(INDIRECT("1:"&amp;ROWS(champ)))),ROWS('Licenciés 2023'!$1:63))),"")</f>
        <v/>
      </c>
      <c r="I65" s="1" t="str">
        <f t="array" aca="1" ref="I65" ca="1">IF(ROWS('Licenciés 2023'!$1:63)&lt;=COUNTIF(cond,Feuil1!$K$180),INDEX(champ,SMALL(IF(cond=Feuil1!$K$180,ROW(INDIRECT("1:"&amp;ROWS(champ)))),ROWS('Licenciés 2023'!$1:63))),"")</f>
        <v/>
      </c>
      <c r="J65" s="1" t="str">
        <f t="array" aca="1" ref="J65" ca="1">IF(ROWS('Licenciés 2023'!$1:63)&lt;=COUNTIF(cond,Feuil1!$K$206),INDEX(champ,SMALL(IF(cond=Feuil1!$K$206,ROW(INDIRECT("1:"&amp;ROWS(champ)))),ROWS('Licenciés 2023'!$1:63))),"")</f>
        <v/>
      </c>
    </row>
    <row r="66" spans="2:10">
      <c r="B66" s="1" t="str">
        <f t="array" aca="1" ref="B66" ca="1">IF(ROWS('Licenciés 2023'!$1:64)&lt;=COUNTIF(cond,Feuil1!$K$13),INDEX(champ,SMALL(IF(cond=Feuil1!$K$13,ROW(INDIRECT("1:"&amp;ROWS(champ)))),ROWS('Licenciés 2023'!$1:64))),"")</f>
        <v/>
      </c>
      <c r="C66" s="1" t="str">
        <f t="array" aca="1" ref="C66" ca="1">IF(ROWS('Licenciés 2023'!$1:64)&lt;=COUNTIF(cond,Feuil1!$K$24),INDEX(champ,SMALL(IF(cond=Feuil1!$K$24,ROW(INDIRECT("1:"&amp;ROWS(champ)))),ROWS('Licenciés 2023'!$1:64))),"")</f>
        <v/>
      </c>
      <c r="D66" s="1" t="str">
        <f t="array" aca="1" ref="D66" ca="1">IF(ROWS('Licenciés 2023'!$1:64)&lt;=COUNTIF(cond,Feuil1!$K$50),INDEX(champ,SMALL(IF(cond=Feuil1!$K$50,ROW(INDIRECT("1:"&amp;ROWS(champ)))),ROWS('Licenciés 2023'!$1:64))),"")</f>
        <v/>
      </c>
      <c r="E66" s="1" t="str">
        <f t="array" aca="1" ref="E66" ca="1">IF(ROWS('Licenciés 2023'!$1:64)&lt;=COUNTIF(cond,Feuil1!$K$76),INDEX(champ,SMALL(IF(cond=Feuil1!$K$76,ROW(INDIRECT("1:"&amp;ROWS(champ)))),ROWS('Licenciés 2023'!$1:64))),"")</f>
        <v/>
      </c>
      <c r="F66" s="1" t="str">
        <f t="array" aca="1" ref="F66" ca="1">IF(ROWS('Licenciés 2023'!$1:64)&lt;=COUNTIF(cond,Feuil1!$K$102),INDEX(champ,SMALL(IF(cond=Feuil1!$K$102,ROW(INDIRECT("1:"&amp;ROWS(champ)))),ROWS('Licenciés 2023'!$1:64))),"")</f>
        <v/>
      </c>
      <c r="G66" s="1" t="str">
        <f t="array" aca="1" ref="G66" ca="1">IF(ROWS('Licenciés 2023'!$1:64)&lt;=COUNTIF(cond,Feuil1!$K$128),INDEX(champ,SMALL(IF(cond=Feuil1!$K$128,ROW(INDIRECT("1:"&amp;ROWS(champ)))),ROWS('Licenciés 2023'!$1:64))),"")</f>
        <v/>
      </c>
      <c r="H66" s="1" t="str">
        <f t="array" aca="1" ref="H66" ca="1">IF(ROWS('Licenciés 2023'!$1:64)&lt;=COUNTIF(cond,Feuil1!$K$154),INDEX(champ,SMALL(IF(cond=Feuil1!$K$154,ROW(INDIRECT("1:"&amp;ROWS(champ)))),ROWS('Licenciés 2023'!$1:64))),"")</f>
        <v/>
      </c>
      <c r="I66" s="1" t="str">
        <f t="array" aca="1" ref="I66" ca="1">IF(ROWS('Licenciés 2023'!$1:64)&lt;=COUNTIF(cond,Feuil1!$K$180),INDEX(champ,SMALL(IF(cond=Feuil1!$K$180,ROW(INDIRECT("1:"&amp;ROWS(champ)))),ROWS('Licenciés 2023'!$1:64))),"")</f>
        <v/>
      </c>
      <c r="J66" s="1" t="str">
        <f t="array" aca="1" ref="J66" ca="1">IF(ROWS('Licenciés 2023'!$1:64)&lt;=COUNTIF(cond,Feuil1!$K$206),INDEX(champ,SMALL(IF(cond=Feuil1!$K$206,ROW(INDIRECT("1:"&amp;ROWS(champ)))),ROWS('Licenciés 2023'!$1:64))),"")</f>
        <v/>
      </c>
    </row>
    <row r="67" spans="2:10">
      <c r="B67" s="1" t="str">
        <f t="array" aca="1" ref="B67" ca="1">IF(ROWS('Licenciés 2023'!$1:65)&lt;=COUNTIF(cond,Feuil1!$K$13),INDEX(champ,SMALL(IF(cond=Feuil1!$K$13,ROW(INDIRECT("1:"&amp;ROWS(champ)))),ROWS('Licenciés 2023'!$1:65))),"")</f>
        <v/>
      </c>
      <c r="C67" s="1" t="str">
        <f t="array" aca="1" ref="C67" ca="1">IF(ROWS('Licenciés 2023'!$1:65)&lt;=COUNTIF(cond,Feuil1!$K$24),INDEX(champ,SMALL(IF(cond=Feuil1!$K$24,ROW(INDIRECT("1:"&amp;ROWS(champ)))),ROWS('Licenciés 2023'!$1:65))),"")</f>
        <v/>
      </c>
      <c r="D67" s="1" t="str">
        <f t="array" aca="1" ref="D67" ca="1">IF(ROWS('Licenciés 2023'!$1:65)&lt;=COUNTIF(cond,Feuil1!$K$50),INDEX(champ,SMALL(IF(cond=Feuil1!$K$50,ROW(INDIRECT("1:"&amp;ROWS(champ)))),ROWS('Licenciés 2023'!$1:65))),"")</f>
        <v/>
      </c>
      <c r="E67" s="1" t="str">
        <f t="array" aca="1" ref="E67" ca="1">IF(ROWS('Licenciés 2023'!$1:65)&lt;=COUNTIF(cond,Feuil1!$K$76),INDEX(champ,SMALL(IF(cond=Feuil1!$K$76,ROW(INDIRECT("1:"&amp;ROWS(champ)))),ROWS('Licenciés 2023'!$1:65))),"")</f>
        <v/>
      </c>
      <c r="F67" s="1" t="str">
        <f t="array" aca="1" ref="F67" ca="1">IF(ROWS('Licenciés 2023'!$1:65)&lt;=COUNTIF(cond,Feuil1!$K$102),INDEX(champ,SMALL(IF(cond=Feuil1!$K$102,ROW(INDIRECT("1:"&amp;ROWS(champ)))),ROWS('Licenciés 2023'!$1:65))),"")</f>
        <v/>
      </c>
      <c r="G67" s="1" t="str">
        <f t="array" aca="1" ref="G67" ca="1">IF(ROWS('Licenciés 2023'!$1:65)&lt;=COUNTIF(cond,Feuil1!$K$128),INDEX(champ,SMALL(IF(cond=Feuil1!$K$128,ROW(INDIRECT("1:"&amp;ROWS(champ)))),ROWS('Licenciés 2023'!$1:65))),"")</f>
        <v/>
      </c>
      <c r="H67" s="1" t="str">
        <f t="array" aca="1" ref="H67" ca="1">IF(ROWS('Licenciés 2023'!$1:65)&lt;=COUNTIF(cond,Feuil1!$K$154),INDEX(champ,SMALL(IF(cond=Feuil1!$K$154,ROW(INDIRECT("1:"&amp;ROWS(champ)))),ROWS('Licenciés 2023'!$1:65))),"")</f>
        <v/>
      </c>
      <c r="I67" s="1" t="str">
        <f t="array" aca="1" ref="I67" ca="1">IF(ROWS('Licenciés 2023'!$1:65)&lt;=COUNTIF(cond,Feuil1!$K$180),INDEX(champ,SMALL(IF(cond=Feuil1!$K$180,ROW(INDIRECT("1:"&amp;ROWS(champ)))),ROWS('Licenciés 2023'!$1:65))),"")</f>
        <v/>
      </c>
      <c r="J67" s="1" t="str">
        <f t="array" aca="1" ref="J67" ca="1">IF(ROWS('Licenciés 2023'!$1:65)&lt;=COUNTIF(cond,Feuil1!$K$206),INDEX(champ,SMALL(IF(cond=Feuil1!$K$206,ROW(INDIRECT("1:"&amp;ROWS(champ)))),ROWS('Licenciés 2023'!$1:65))),"")</f>
        <v/>
      </c>
    </row>
    <row r="68" spans="2:10">
      <c r="B68" s="1" t="str">
        <f t="array" aca="1" ref="B68" ca="1">IF(ROWS('Licenciés 2023'!$1:66)&lt;=COUNTIF(cond,Feuil1!$K$13),INDEX(champ,SMALL(IF(cond=Feuil1!$K$13,ROW(INDIRECT("1:"&amp;ROWS(champ)))),ROWS('Licenciés 2023'!$1:66))),"")</f>
        <v/>
      </c>
      <c r="C68" s="1" t="str">
        <f t="array" aca="1" ref="C68" ca="1">IF(ROWS('Licenciés 2023'!$1:66)&lt;=COUNTIF(cond,Feuil1!$K$24),INDEX(champ,SMALL(IF(cond=Feuil1!$K$24,ROW(INDIRECT("1:"&amp;ROWS(champ)))),ROWS('Licenciés 2023'!$1:66))),"")</f>
        <v/>
      </c>
      <c r="D68" s="1" t="str">
        <f t="array" aca="1" ref="D68" ca="1">IF(ROWS('Licenciés 2023'!$1:66)&lt;=COUNTIF(cond,Feuil1!$K$50),INDEX(champ,SMALL(IF(cond=Feuil1!$K$50,ROW(INDIRECT("1:"&amp;ROWS(champ)))),ROWS('Licenciés 2023'!$1:66))),"")</f>
        <v/>
      </c>
      <c r="E68" s="1" t="str">
        <f t="array" aca="1" ref="E68" ca="1">IF(ROWS('Licenciés 2023'!$1:66)&lt;=COUNTIF(cond,Feuil1!$K$76),INDEX(champ,SMALL(IF(cond=Feuil1!$K$76,ROW(INDIRECT("1:"&amp;ROWS(champ)))),ROWS('Licenciés 2023'!$1:66))),"")</f>
        <v/>
      </c>
      <c r="F68" s="1" t="str">
        <f t="array" aca="1" ref="F68" ca="1">IF(ROWS('Licenciés 2023'!$1:66)&lt;=COUNTIF(cond,Feuil1!$K$102),INDEX(champ,SMALL(IF(cond=Feuil1!$K$102,ROW(INDIRECT("1:"&amp;ROWS(champ)))),ROWS('Licenciés 2023'!$1:66))),"")</f>
        <v/>
      </c>
      <c r="G68" s="1" t="str">
        <f t="array" aca="1" ref="G68" ca="1">IF(ROWS('Licenciés 2023'!$1:66)&lt;=COUNTIF(cond,Feuil1!$K$128),INDEX(champ,SMALL(IF(cond=Feuil1!$K$128,ROW(INDIRECT("1:"&amp;ROWS(champ)))),ROWS('Licenciés 2023'!$1:66))),"")</f>
        <v/>
      </c>
      <c r="H68" s="1" t="str">
        <f t="array" aca="1" ref="H68" ca="1">IF(ROWS('Licenciés 2023'!$1:66)&lt;=COUNTIF(cond,Feuil1!$K$154),INDEX(champ,SMALL(IF(cond=Feuil1!$K$154,ROW(INDIRECT("1:"&amp;ROWS(champ)))),ROWS('Licenciés 2023'!$1:66))),"")</f>
        <v/>
      </c>
      <c r="I68" s="1" t="str">
        <f t="array" aca="1" ref="I68" ca="1">IF(ROWS('Licenciés 2023'!$1:66)&lt;=COUNTIF(cond,Feuil1!$K$180),INDEX(champ,SMALL(IF(cond=Feuil1!$K$180,ROW(INDIRECT("1:"&amp;ROWS(champ)))),ROWS('Licenciés 2023'!$1:66))),"")</f>
        <v/>
      </c>
      <c r="J68" s="1" t="str">
        <f t="array" aca="1" ref="J68" ca="1">IF(ROWS('Licenciés 2023'!$1:66)&lt;=COUNTIF(cond,Feuil1!$K$206),INDEX(champ,SMALL(IF(cond=Feuil1!$K$206,ROW(INDIRECT("1:"&amp;ROWS(champ)))),ROWS('Licenciés 2023'!$1:66))),"")</f>
        <v/>
      </c>
    </row>
    <row r="69" spans="2:10">
      <c r="B69" s="1" t="str">
        <f t="array" aca="1" ref="B69" ca="1">IF(ROWS('Licenciés 2023'!$1:67)&lt;=COUNTIF(cond,Feuil1!$K$13),INDEX(champ,SMALL(IF(cond=Feuil1!$K$13,ROW(INDIRECT("1:"&amp;ROWS(champ)))),ROWS('Licenciés 2023'!$1:67))),"")</f>
        <v/>
      </c>
      <c r="C69" s="1" t="str">
        <f t="array" aca="1" ref="C69" ca="1">IF(ROWS('Licenciés 2023'!$1:67)&lt;=COUNTIF(cond,Feuil1!$K$24),INDEX(champ,SMALL(IF(cond=Feuil1!$K$24,ROW(INDIRECT("1:"&amp;ROWS(champ)))),ROWS('Licenciés 2023'!$1:67))),"")</f>
        <v/>
      </c>
      <c r="D69" s="1" t="str">
        <f t="array" aca="1" ref="D69" ca="1">IF(ROWS('Licenciés 2023'!$1:67)&lt;=COUNTIF(cond,Feuil1!$K$50),INDEX(champ,SMALL(IF(cond=Feuil1!$K$50,ROW(INDIRECT("1:"&amp;ROWS(champ)))),ROWS('Licenciés 2023'!$1:67))),"")</f>
        <v/>
      </c>
      <c r="E69" s="1" t="str">
        <f t="array" aca="1" ref="E69" ca="1">IF(ROWS('Licenciés 2023'!$1:67)&lt;=COUNTIF(cond,Feuil1!$K$76),INDEX(champ,SMALL(IF(cond=Feuil1!$K$76,ROW(INDIRECT("1:"&amp;ROWS(champ)))),ROWS('Licenciés 2023'!$1:67))),"")</f>
        <v/>
      </c>
      <c r="F69" s="1" t="str">
        <f t="array" aca="1" ref="F69" ca="1">IF(ROWS('Licenciés 2023'!$1:67)&lt;=COUNTIF(cond,Feuil1!$K$102),INDEX(champ,SMALL(IF(cond=Feuil1!$K$102,ROW(INDIRECT("1:"&amp;ROWS(champ)))),ROWS('Licenciés 2023'!$1:67))),"")</f>
        <v/>
      </c>
      <c r="G69" s="1" t="str">
        <f t="array" aca="1" ref="G69" ca="1">IF(ROWS('Licenciés 2023'!$1:67)&lt;=COUNTIF(cond,Feuil1!$K$128),INDEX(champ,SMALL(IF(cond=Feuil1!$K$128,ROW(INDIRECT("1:"&amp;ROWS(champ)))),ROWS('Licenciés 2023'!$1:67))),"")</f>
        <v/>
      </c>
      <c r="H69" s="1" t="str">
        <f t="array" aca="1" ref="H69" ca="1">IF(ROWS('Licenciés 2023'!$1:67)&lt;=COUNTIF(cond,Feuil1!$K$154),INDEX(champ,SMALL(IF(cond=Feuil1!$K$154,ROW(INDIRECT("1:"&amp;ROWS(champ)))),ROWS('Licenciés 2023'!$1:67))),"")</f>
        <v/>
      </c>
      <c r="I69" s="1" t="str">
        <f t="array" aca="1" ref="I69" ca="1">IF(ROWS('Licenciés 2023'!$1:67)&lt;=COUNTIF(cond,Feuil1!$K$180),INDEX(champ,SMALL(IF(cond=Feuil1!$K$180,ROW(INDIRECT("1:"&amp;ROWS(champ)))),ROWS('Licenciés 2023'!$1:67))),"")</f>
        <v/>
      </c>
      <c r="J69" s="1" t="str">
        <f t="array" aca="1" ref="J69" ca="1">IF(ROWS('Licenciés 2023'!$1:67)&lt;=COUNTIF(cond,Feuil1!$K$206),INDEX(champ,SMALL(IF(cond=Feuil1!$K$206,ROW(INDIRECT("1:"&amp;ROWS(champ)))),ROWS('Licenciés 2023'!$1:67))),"")</f>
        <v/>
      </c>
    </row>
    <row r="70" spans="2:10">
      <c r="B70" s="1" t="str">
        <f t="array" aca="1" ref="B70" ca="1">IF(ROWS('Licenciés 2023'!$1:68)&lt;=COUNTIF(cond,Feuil1!$K$13),INDEX(champ,SMALL(IF(cond=Feuil1!$K$13,ROW(INDIRECT("1:"&amp;ROWS(champ)))),ROWS('Licenciés 2023'!$1:68))),"")</f>
        <v/>
      </c>
      <c r="C70" s="1" t="str">
        <f t="array" aca="1" ref="C70" ca="1">IF(ROWS('Licenciés 2023'!$1:68)&lt;=COUNTIF(cond,Feuil1!$K$24),INDEX(champ,SMALL(IF(cond=Feuil1!$K$24,ROW(INDIRECT("1:"&amp;ROWS(champ)))),ROWS('Licenciés 2023'!$1:68))),"")</f>
        <v/>
      </c>
      <c r="D70" s="1" t="str">
        <f t="array" aca="1" ref="D70" ca="1">IF(ROWS('Licenciés 2023'!$1:68)&lt;=COUNTIF(cond,Feuil1!$K$50),INDEX(champ,SMALL(IF(cond=Feuil1!$K$50,ROW(INDIRECT("1:"&amp;ROWS(champ)))),ROWS('Licenciés 2023'!$1:68))),"")</f>
        <v/>
      </c>
      <c r="E70" s="1" t="str">
        <f t="array" aca="1" ref="E70" ca="1">IF(ROWS('Licenciés 2023'!$1:68)&lt;=COUNTIF(cond,Feuil1!$K$76),INDEX(champ,SMALL(IF(cond=Feuil1!$K$76,ROW(INDIRECT("1:"&amp;ROWS(champ)))),ROWS('Licenciés 2023'!$1:68))),"")</f>
        <v/>
      </c>
      <c r="F70" s="1" t="str">
        <f t="array" aca="1" ref="F70" ca="1">IF(ROWS('Licenciés 2023'!$1:68)&lt;=COUNTIF(cond,Feuil1!$K$102),INDEX(champ,SMALL(IF(cond=Feuil1!$K$102,ROW(INDIRECT("1:"&amp;ROWS(champ)))),ROWS('Licenciés 2023'!$1:68))),"")</f>
        <v/>
      </c>
      <c r="G70" s="1" t="str">
        <f t="array" aca="1" ref="G70" ca="1">IF(ROWS('Licenciés 2023'!$1:68)&lt;=COUNTIF(cond,Feuil1!$K$128),INDEX(champ,SMALL(IF(cond=Feuil1!$K$128,ROW(INDIRECT("1:"&amp;ROWS(champ)))),ROWS('Licenciés 2023'!$1:68))),"")</f>
        <v/>
      </c>
      <c r="H70" s="1" t="str">
        <f t="array" aca="1" ref="H70" ca="1">IF(ROWS('Licenciés 2023'!$1:68)&lt;=COUNTIF(cond,Feuil1!$K$154),INDEX(champ,SMALL(IF(cond=Feuil1!$K$154,ROW(INDIRECT("1:"&amp;ROWS(champ)))),ROWS('Licenciés 2023'!$1:68))),"")</f>
        <v/>
      </c>
      <c r="I70" s="1" t="str">
        <f t="array" aca="1" ref="I70" ca="1">IF(ROWS('Licenciés 2023'!$1:68)&lt;=COUNTIF(cond,Feuil1!$K$180),INDEX(champ,SMALL(IF(cond=Feuil1!$K$180,ROW(INDIRECT("1:"&amp;ROWS(champ)))),ROWS('Licenciés 2023'!$1:68))),"")</f>
        <v/>
      </c>
      <c r="J70" s="1" t="str">
        <f t="array" aca="1" ref="J70" ca="1">IF(ROWS('Licenciés 2023'!$1:68)&lt;=COUNTIF(cond,Feuil1!$K$206),INDEX(champ,SMALL(IF(cond=Feuil1!$K$206,ROW(INDIRECT("1:"&amp;ROWS(champ)))),ROWS('Licenciés 2023'!$1:68))),"")</f>
        <v/>
      </c>
    </row>
    <row r="71" spans="2:10">
      <c r="B71" s="1" t="str">
        <f t="array" aca="1" ref="B71" ca="1">IF(ROWS('Licenciés 2023'!$1:69)&lt;=COUNTIF(cond,Feuil1!$K$13),INDEX(champ,SMALL(IF(cond=Feuil1!$K$13,ROW(INDIRECT("1:"&amp;ROWS(champ)))),ROWS('Licenciés 2023'!$1:69))),"")</f>
        <v/>
      </c>
      <c r="C71" s="1" t="str">
        <f t="array" aca="1" ref="C71" ca="1">IF(ROWS('Licenciés 2023'!$1:69)&lt;=COUNTIF(cond,Feuil1!$K$24),INDEX(champ,SMALL(IF(cond=Feuil1!$K$24,ROW(INDIRECT("1:"&amp;ROWS(champ)))),ROWS('Licenciés 2023'!$1:69))),"")</f>
        <v/>
      </c>
      <c r="D71" s="1" t="str">
        <f t="array" aca="1" ref="D71" ca="1">IF(ROWS('Licenciés 2023'!$1:69)&lt;=COUNTIF(cond,Feuil1!$K$50),INDEX(champ,SMALL(IF(cond=Feuil1!$K$50,ROW(INDIRECT("1:"&amp;ROWS(champ)))),ROWS('Licenciés 2023'!$1:69))),"")</f>
        <v/>
      </c>
      <c r="E71" s="1" t="str">
        <f t="array" aca="1" ref="E71" ca="1">IF(ROWS('Licenciés 2023'!$1:69)&lt;=COUNTIF(cond,Feuil1!$K$76),INDEX(champ,SMALL(IF(cond=Feuil1!$K$76,ROW(INDIRECT("1:"&amp;ROWS(champ)))),ROWS('Licenciés 2023'!$1:69))),"")</f>
        <v/>
      </c>
      <c r="F71" s="1" t="str">
        <f t="array" aca="1" ref="F71" ca="1">IF(ROWS('Licenciés 2023'!$1:69)&lt;=COUNTIF(cond,Feuil1!$K$102),INDEX(champ,SMALL(IF(cond=Feuil1!$K$102,ROW(INDIRECT("1:"&amp;ROWS(champ)))),ROWS('Licenciés 2023'!$1:69))),"")</f>
        <v/>
      </c>
      <c r="G71" s="1" t="str">
        <f t="array" aca="1" ref="G71" ca="1">IF(ROWS('Licenciés 2023'!$1:69)&lt;=COUNTIF(cond,Feuil1!$K$128),INDEX(champ,SMALL(IF(cond=Feuil1!$K$128,ROW(INDIRECT("1:"&amp;ROWS(champ)))),ROWS('Licenciés 2023'!$1:69))),"")</f>
        <v/>
      </c>
      <c r="H71" s="1" t="str">
        <f t="array" aca="1" ref="H71" ca="1">IF(ROWS('Licenciés 2023'!$1:69)&lt;=COUNTIF(cond,Feuil1!$K$154),INDEX(champ,SMALL(IF(cond=Feuil1!$K$154,ROW(INDIRECT("1:"&amp;ROWS(champ)))),ROWS('Licenciés 2023'!$1:69))),"")</f>
        <v/>
      </c>
      <c r="I71" s="1" t="str">
        <f t="array" aca="1" ref="I71" ca="1">IF(ROWS('Licenciés 2023'!$1:69)&lt;=COUNTIF(cond,Feuil1!$K$180),INDEX(champ,SMALL(IF(cond=Feuil1!$K$180,ROW(INDIRECT("1:"&amp;ROWS(champ)))),ROWS('Licenciés 2023'!$1:69))),"")</f>
        <v/>
      </c>
      <c r="J71" s="1" t="str">
        <f t="array" aca="1" ref="J71" ca="1">IF(ROWS('Licenciés 2023'!$1:69)&lt;=COUNTIF(cond,Feuil1!$K$206),INDEX(champ,SMALL(IF(cond=Feuil1!$K$206,ROW(INDIRECT("1:"&amp;ROWS(champ)))),ROWS('Licenciés 2023'!$1:69))),"")</f>
        <v/>
      </c>
    </row>
    <row r="72" spans="2:10">
      <c r="B72" s="1" t="str">
        <f t="array" aca="1" ref="B72" ca="1">IF(ROWS('Licenciés 2023'!$1:70)&lt;=COUNTIF(cond,Feuil1!$K$13),INDEX(champ,SMALL(IF(cond=Feuil1!$K$13,ROW(INDIRECT("1:"&amp;ROWS(champ)))),ROWS('Licenciés 2023'!$1:70))),"")</f>
        <v/>
      </c>
      <c r="C72" s="1" t="str">
        <f t="array" aca="1" ref="C72" ca="1">IF(ROWS('Licenciés 2023'!$1:70)&lt;=COUNTIF(cond,Feuil1!$K$24),INDEX(champ,SMALL(IF(cond=Feuil1!$K$24,ROW(INDIRECT("1:"&amp;ROWS(champ)))),ROWS('Licenciés 2023'!$1:70))),"")</f>
        <v/>
      </c>
      <c r="D72" s="1" t="str">
        <f t="array" aca="1" ref="D72" ca="1">IF(ROWS('Licenciés 2023'!$1:70)&lt;=COUNTIF(cond,Feuil1!$K$50),INDEX(champ,SMALL(IF(cond=Feuil1!$K$50,ROW(INDIRECT("1:"&amp;ROWS(champ)))),ROWS('Licenciés 2023'!$1:70))),"")</f>
        <v/>
      </c>
      <c r="E72" s="1" t="str">
        <f t="array" aca="1" ref="E72" ca="1">IF(ROWS('Licenciés 2023'!$1:70)&lt;=COUNTIF(cond,Feuil1!$K$76),INDEX(champ,SMALL(IF(cond=Feuil1!$K$76,ROW(INDIRECT("1:"&amp;ROWS(champ)))),ROWS('Licenciés 2023'!$1:70))),"")</f>
        <v/>
      </c>
      <c r="F72" s="1" t="str">
        <f t="array" aca="1" ref="F72" ca="1">IF(ROWS('Licenciés 2023'!$1:70)&lt;=COUNTIF(cond,Feuil1!$K$102),INDEX(champ,SMALL(IF(cond=Feuil1!$K$102,ROW(INDIRECT("1:"&amp;ROWS(champ)))),ROWS('Licenciés 2023'!$1:70))),"")</f>
        <v/>
      </c>
      <c r="G72" s="1" t="str">
        <f t="array" aca="1" ref="G72" ca="1">IF(ROWS('Licenciés 2023'!$1:70)&lt;=COUNTIF(cond,Feuil1!$K$128),INDEX(champ,SMALL(IF(cond=Feuil1!$K$128,ROW(INDIRECT("1:"&amp;ROWS(champ)))),ROWS('Licenciés 2023'!$1:70))),"")</f>
        <v/>
      </c>
      <c r="H72" s="1" t="str">
        <f t="array" aca="1" ref="H72" ca="1">IF(ROWS('Licenciés 2023'!$1:70)&lt;=COUNTIF(cond,Feuil1!$K$154),INDEX(champ,SMALL(IF(cond=Feuil1!$K$154,ROW(INDIRECT("1:"&amp;ROWS(champ)))),ROWS('Licenciés 2023'!$1:70))),"")</f>
        <v/>
      </c>
      <c r="I72" s="1" t="str">
        <f t="array" aca="1" ref="I72" ca="1">IF(ROWS('Licenciés 2023'!$1:70)&lt;=COUNTIF(cond,Feuil1!$K$180),INDEX(champ,SMALL(IF(cond=Feuil1!$K$180,ROW(INDIRECT("1:"&amp;ROWS(champ)))),ROWS('Licenciés 2023'!$1:70))),"")</f>
        <v/>
      </c>
      <c r="J72" s="1" t="str">
        <f t="array" aca="1" ref="J72" ca="1">IF(ROWS('Licenciés 2023'!$1:70)&lt;=COUNTIF(cond,Feuil1!$K$206),INDEX(champ,SMALL(IF(cond=Feuil1!$K$206,ROW(INDIRECT("1:"&amp;ROWS(champ)))),ROWS('Licenciés 2023'!$1:70))),"")</f>
        <v/>
      </c>
    </row>
    <row r="73" spans="2:10">
      <c r="B73" s="1" t="str">
        <f t="array" aca="1" ref="B73" ca="1">IF(ROWS('Licenciés 2023'!$1:71)&lt;=COUNTIF(cond,Feuil1!$K$13),INDEX(champ,SMALL(IF(cond=Feuil1!$K$13,ROW(INDIRECT("1:"&amp;ROWS(champ)))),ROWS('Licenciés 2023'!$1:71))),"")</f>
        <v/>
      </c>
      <c r="C73" s="1" t="str">
        <f t="array" aca="1" ref="C73" ca="1">IF(ROWS('Licenciés 2023'!$1:71)&lt;=COUNTIF(cond,Feuil1!$K$24),INDEX(champ,SMALL(IF(cond=Feuil1!$K$24,ROW(INDIRECT("1:"&amp;ROWS(champ)))),ROWS('Licenciés 2023'!$1:71))),"")</f>
        <v/>
      </c>
      <c r="D73" s="1" t="str">
        <f t="array" aca="1" ref="D73" ca="1">IF(ROWS('Licenciés 2023'!$1:71)&lt;=COUNTIF(cond,Feuil1!$K$50),INDEX(champ,SMALL(IF(cond=Feuil1!$K$50,ROW(INDIRECT("1:"&amp;ROWS(champ)))),ROWS('Licenciés 2023'!$1:71))),"")</f>
        <v/>
      </c>
      <c r="E73" s="1" t="str">
        <f t="array" aca="1" ref="E73" ca="1">IF(ROWS('Licenciés 2023'!$1:71)&lt;=COUNTIF(cond,Feuil1!$K$76),INDEX(champ,SMALL(IF(cond=Feuil1!$K$76,ROW(INDIRECT("1:"&amp;ROWS(champ)))),ROWS('Licenciés 2023'!$1:71))),"")</f>
        <v/>
      </c>
      <c r="F73" s="1" t="str">
        <f t="array" aca="1" ref="F73" ca="1">IF(ROWS('Licenciés 2023'!$1:71)&lt;=COUNTIF(cond,Feuil1!$K$102),INDEX(champ,SMALL(IF(cond=Feuil1!$K$102,ROW(INDIRECT("1:"&amp;ROWS(champ)))),ROWS('Licenciés 2023'!$1:71))),"")</f>
        <v/>
      </c>
      <c r="G73" s="1" t="str">
        <f t="array" aca="1" ref="G73" ca="1">IF(ROWS('Licenciés 2023'!$1:71)&lt;=COUNTIF(cond,Feuil1!$K$128),INDEX(champ,SMALL(IF(cond=Feuil1!$K$128,ROW(INDIRECT("1:"&amp;ROWS(champ)))),ROWS('Licenciés 2023'!$1:71))),"")</f>
        <v/>
      </c>
      <c r="H73" s="1" t="str">
        <f t="array" aca="1" ref="H73" ca="1">IF(ROWS('Licenciés 2023'!$1:71)&lt;=COUNTIF(cond,Feuil1!$K$154),INDEX(champ,SMALL(IF(cond=Feuil1!$K$154,ROW(INDIRECT("1:"&amp;ROWS(champ)))),ROWS('Licenciés 2023'!$1:71))),"")</f>
        <v/>
      </c>
      <c r="I73" s="1" t="str">
        <f t="array" aca="1" ref="I73" ca="1">IF(ROWS('Licenciés 2023'!$1:71)&lt;=COUNTIF(cond,Feuil1!$K$180),INDEX(champ,SMALL(IF(cond=Feuil1!$K$180,ROW(INDIRECT("1:"&amp;ROWS(champ)))),ROWS('Licenciés 2023'!$1:71))),"")</f>
        <v/>
      </c>
      <c r="J73" s="1" t="str">
        <f t="array" aca="1" ref="J73" ca="1">IF(ROWS('Licenciés 2023'!$1:71)&lt;=COUNTIF(cond,Feuil1!$K$206),INDEX(champ,SMALL(IF(cond=Feuil1!$K$206,ROW(INDIRECT("1:"&amp;ROWS(champ)))),ROWS('Licenciés 2023'!$1:71))),"")</f>
        <v/>
      </c>
    </row>
    <row r="74" spans="2:10">
      <c r="B74" s="1" t="str">
        <f t="array" aca="1" ref="B74" ca="1">IF(ROWS('Licenciés 2023'!$1:72)&lt;=COUNTIF(cond,Feuil1!$K$13),INDEX(champ,SMALL(IF(cond=Feuil1!$K$13,ROW(INDIRECT("1:"&amp;ROWS(champ)))),ROWS('Licenciés 2023'!$1:72))),"")</f>
        <v/>
      </c>
      <c r="C74" s="1" t="str">
        <f t="array" aca="1" ref="C74" ca="1">IF(ROWS('Licenciés 2023'!$1:72)&lt;=COUNTIF(cond,Feuil1!$K$24),INDEX(champ,SMALL(IF(cond=Feuil1!$K$24,ROW(INDIRECT("1:"&amp;ROWS(champ)))),ROWS('Licenciés 2023'!$1:72))),"")</f>
        <v/>
      </c>
      <c r="D74" s="1" t="str">
        <f t="array" aca="1" ref="D74" ca="1">IF(ROWS('Licenciés 2023'!$1:72)&lt;=COUNTIF(cond,Feuil1!$K$50),INDEX(champ,SMALL(IF(cond=Feuil1!$K$50,ROW(INDIRECT("1:"&amp;ROWS(champ)))),ROWS('Licenciés 2023'!$1:72))),"")</f>
        <v/>
      </c>
      <c r="E74" s="1" t="str">
        <f t="array" aca="1" ref="E74" ca="1">IF(ROWS('Licenciés 2023'!$1:72)&lt;=COUNTIF(cond,Feuil1!$K$76),INDEX(champ,SMALL(IF(cond=Feuil1!$K$76,ROW(INDIRECT("1:"&amp;ROWS(champ)))),ROWS('Licenciés 2023'!$1:72))),"")</f>
        <v/>
      </c>
      <c r="F74" s="1" t="str">
        <f t="array" aca="1" ref="F74" ca="1">IF(ROWS('Licenciés 2023'!$1:72)&lt;=COUNTIF(cond,Feuil1!$K$102),INDEX(champ,SMALL(IF(cond=Feuil1!$K$102,ROW(INDIRECT("1:"&amp;ROWS(champ)))),ROWS('Licenciés 2023'!$1:72))),"")</f>
        <v/>
      </c>
      <c r="G74" s="1" t="str">
        <f t="array" aca="1" ref="G74" ca="1">IF(ROWS('Licenciés 2023'!$1:72)&lt;=COUNTIF(cond,Feuil1!$K$128),INDEX(champ,SMALL(IF(cond=Feuil1!$K$128,ROW(INDIRECT("1:"&amp;ROWS(champ)))),ROWS('Licenciés 2023'!$1:72))),"")</f>
        <v/>
      </c>
      <c r="H74" s="1" t="str">
        <f t="array" aca="1" ref="H74" ca="1">IF(ROWS('Licenciés 2023'!$1:72)&lt;=COUNTIF(cond,Feuil1!$K$154),INDEX(champ,SMALL(IF(cond=Feuil1!$K$154,ROW(INDIRECT("1:"&amp;ROWS(champ)))),ROWS('Licenciés 2023'!$1:72))),"")</f>
        <v/>
      </c>
      <c r="I74" s="1" t="str">
        <f t="array" aca="1" ref="I74" ca="1">IF(ROWS('Licenciés 2023'!$1:72)&lt;=COUNTIF(cond,Feuil1!$K$180),INDEX(champ,SMALL(IF(cond=Feuil1!$K$180,ROW(INDIRECT("1:"&amp;ROWS(champ)))),ROWS('Licenciés 2023'!$1:72))),"")</f>
        <v/>
      </c>
      <c r="J74" s="1" t="str">
        <f t="array" aca="1" ref="J74" ca="1">IF(ROWS('Licenciés 2023'!$1:72)&lt;=COUNTIF(cond,Feuil1!$K$206),INDEX(champ,SMALL(IF(cond=Feuil1!$K$206,ROW(INDIRECT("1:"&amp;ROWS(champ)))),ROWS('Licenciés 2023'!$1:72))),"")</f>
        <v/>
      </c>
    </row>
    <row r="75" spans="2:10">
      <c r="B75" s="1" t="str">
        <f t="array" aca="1" ref="B75" ca="1">IF(ROWS('Licenciés 2023'!$1:73)&lt;=COUNTIF(cond,Feuil1!$K$13),INDEX(champ,SMALL(IF(cond=Feuil1!$K$13,ROW(INDIRECT("1:"&amp;ROWS(champ)))),ROWS('Licenciés 2023'!$1:73))),"")</f>
        <v/>
      </c>
      <c r="C75" s="1" t="str">
        <f t="array" aca="1" ref="C75" ca="1">IF(ROWS('Licenciés 2023'!$1:73)&lt;=COUNTIF(cond,Feuil1!$K$24),INDEX(champ,SMALL(IF(cond=Feuil1!$K$24,ROW(INDIRECT("1:"&amp;ROWS(champ)))),ROWS('Licenciés 2023'!$1:73))),"")</f>
        <v/>
      </c>
      <c r="D75" s="1" t="str">
        <f t="array" aca="1" ref="D75" ca="1">IF(ROWS('Licenciés 2023'!$1:73)&lt;=COUNTIF(cond,Feuil1!$K$50),INDEX(champ,SMALL(IF(cond=Feuil1!$K$50,ROW(INDIRECT("1:"&amp;ROWS(champ)))),ROWS('Licenciés 2023'!$1:73))),"")</f>
        <v/>
      </c>
      <c r="E75" s="1" t="str">
        <f t="array" aca="1" ref="E75" ca="1">IF(ROWS('Licenciés 2023'!$1:73)&lt;=COUNTIF(cond,Feuil1!$K$76),INDEX(champ,SMALL(IF(cond=Feuil1!$K$76,ROW(INDIRECT("1:"&amp;ROWS(champ)))),ROWS('Licenciés 2023'!$1:73))),"")</f>
        <v/>
      </c>
      <c r="F75" s="1" t="str">
        <f t="array" aca="1" ref="F75" ca="1">IF(ROWS('Licenciés 2023'!$1:73)&lt;=COUNTIF(cond,Feuil1!$K$102),INDEX(champ,SMALL(IF(cond=Feuil1!$K$102,ROW(INDIRECT("1:"&amp;ROWS(champ)))),ROWS('Licenciés 2023'!$1:73))),"")</f>
        <v/>
      </c>
      <c r="G75" s="1" t="str">
        <f t="array" aca="1" ref="G75" ca="1">IF(ROWS('Licenciés 2023'!$1:73)&lt;=COUNTIF(cond,Feuil1!$K$128),INDEX(champ,SMALL(IF(cond=Feuil1!$K$128,ROW(INDIRECT("1:"&amp;ROWS(champ)))),ROWS('Licenciés 2023'!$1:73))),"")</f>
        <v/>
      </c>
      <c r="H75" s="1" t="str">
        <f t="array" aca="1" ref="H75" ca="1">IF(ROWS('Licenciés 2023'!$1:73)&lt;=COUNTIF(cond,Feuil1!$K$154),INDEX(champ,SMALL(IF(cond=Feuil1!$K$154,ROW(INDIRECT("1:"&amp;ROWS(champ)))),ROWS('Licenciés 2023'!$1:73))),"")</f>
        <v/>
      </c>
      <c r="I75" s="1" t="str">
        <f t="array" aca="1" ref="I75" ca="1">IF(ROWS('Licenciés 2023'!$1:73)&lt;=COUNTIF(cond,Feuil1!$K$180),INDEX(champ,SMALL(IF(cond=Feuil1!$K$180,ROW(INDIRECT("1:"&amp;ROWS(champ)))),ROWS('Licenciés 2023'!$1:73))),"")</f>
        <v/>
      </c>
      <c r="J75" s="1" t="str">
        <f t="array" aca="1" ref="J75" ca="1">IF(ROWS('Licenciés 2023'!$1:73)&lt;=COUNTIF(cond,Feuil1!$K$206),INDEX(champ,SMALL(IF(cond=Feuil1!$K$206,ROW(INDIRECT("1:"&amp;ROWS(champ)))),ROWS('Licenciés 2023'!$1:73))),"")</f>
        <v/>
      </c>
    </row>
    <row r="76" spans="2:10">
      <c r="B76" s="1" t="str">
        <f t="array" aca="1" ref="B76" ca="1">IF(ROWS('Licenciés 2023'!$1:74)&lt;=COUNTIF(cond,Feuil1!$K$13),INDEX(champ,SMALL(IF(cond=Feuil1!$K$13,ROW(INDIRECT("1:"&amp;ROWS(champ)))),ROWS('Licenciés 2023'!$1:74))),"")</f>
        <v/>
      </c>
      <c r="C76" s="1" t="str">
        <f t="array" aca="1" ref="C76" ca="1">IF(ROWS('Licenciés 2023'!$1:74)&lt;=COUNTIF(cond,Feuil1!$K$24),INDEX(champ,SMALL(IF(cond=Feuil1!$K$24,ROW(INDIRECT("1:"&amp;ROWS(champ)))),ROWS('Licenciés 2023'!$1:74))),"")</f>
        <v/>
      </c>
      <c r="D76" s="1" t="str">
        <f t="array" aca="1" ref="D76" ca="1">IF(ROWS('Licenciés 2023'!$1:74)&lt;=COUNTIF(cond,Feuil1!$K$50),INDEX(champ,SMALL(IF(cond=Feuil1!$K$50,ROW(INDIRECT("1:"&amp;ROWS(champ)))),ROWS('Licenciés 2023'!$1:74))),"")</f>
        <v/>
      </c>
      <c r="E76" s="1" t="str">
        <f t="array" aca="1" ref="E76" ca="1">IF(ROWS('Licenciés 2023'!$1:74)&lt;=COUNTIF(cond,Feuil1!$K$76),INDEX(champ,SMALL(IF(cond=Feuil1!$K$76,ROW(INDIRECT("1:"&amp;ROWS(champ)))),ROWS('Licenciés 2023'!$1:74))),"")</f>
        <v/>
      </c>
      <c r="F76" s="1" t="str">
        <f t="array" aca="1" ref="F76" ca="1">IF(ROWS('Licenciés 2023'!$1:74)&lt;=COUNTIF(cond,Feuil1!$K$102),INDEX(champ,SMALL(IF(cond=Feuil1!$K$102,ROW(INDIRECT("1:"&amp;ROWS(champ)))),ROWS('Licenciés 2023'!$1:74))),"")</f>
        <v/>
      </c>
      <c r="G76" s="1" t="str">
        <f t="array" aca="1" ref="G76" ca="1">IF(ROWS('Licenciés 2023'!$1:74)&lt;=COUNTIF(cond,Feuil1!$K$128),INDEX(champ,SMALL(IF(cond=Feuil1!$K$128,ROW(INDIRECT("1:"&amp;ROWS(champ)))),ROWS('Licenciés 2023'!$1:74))),"")</f>
        <v/>
      </c>
      <c r="H76" s="1" t="str">
        <f t="array" aca="1" ref="H76" ca="1">IF(ROWS('Licenciés 2023'!$1:74)&lt;=COUNTIF(cond,Feuil1!$K$154),INDEX(champ,SMALL(IF(cond=Feuil1!$K$154,ROW(INDIRECT("1:"&amp;ROWS(champ)))),ROWS('Licenciés 2023'!$1:74))),"")</f>
        <v/>
      </c>
      <c r="I76" s="1" t="str">
        <f t="array" aca="1" ref="I76" ca="1">IF(ROWS('Licenciés 2023'!$1:74)&lt;=COUNTIF(cond,Feuil1!$K$180),INDEX(champ,SMALL(IF(cond=Feuil1!$K$180,ROW(INDIRECT("1:"&amp;ROWS(champ)))),ROWS('Licenciés 2023'!$1:74))),"")</f>
        <v/>
      </c>
      <c r="J76" s="1" t="str">
        <f t="array" aca="1" ref="J76" ca="1">IF(ROWS('Licenciés 2023'!$1:74)&lt;=COUNTIF(cond,Feuil1!$K$206),INDEX(champ,SMALL(IF(cond=Feuil1!$K$206,ROW(INDIRECT("1:"&amp;ROWS(champ)))),ROWS('Licenciés 2023'!$1:74))),"")</f>
        <v/>
      </c>
    </row>
    <row r="77" spans="2:10">
      <c r="B77" s="1" t="str">
        <f t="array" aca="1" ref="B77" ca="1">IF(ROWS('Licenciés 2023'!$1:75)&lt;=COUNTIF(cond,Feuil1!$K$13),INDEX(champ,SMALL(IF(cond=Feuil1!$K$13,ROW(INDIRECT("1:"&amp;ROWS(champ)))),ROWS('Licenciés 2023'!$1:75))),"")</f>
        <v/>
      </c>
      <c r="C77" s="1" t="str">
        <f t="array" aca="1" ref="C77" ca="1">IF(ROWS('Licenciés 2023'!$1:75)&lt;=COUNTIF(cond,Feuil1!$K$24),INDEX(champ,SMALL(IF(cond=Feuil1!$K$24,ROW(INDIRECT("1:"&amp;ROWS(champ)))),ROWS('Licenciés 2023'!$1:75))),"")</f>
        <v/>
      </c>
      <c r="D77" s="1" t="str">
        <f t="array" aca="1" ref="D77" ca="1">IF(ROWS('Licenciés 2023'!$1:75)&lt;=COUNTIF(cond,Feuil1!$K$50),INDEX(champ,SMALL(IF(cond=Feuil1!$K$50,ROW(INDIRECT("1:"&amp;ROWS(champ)))),ROWS('Licenciés 2023'!$1:75))),"")</f>
        <v/>
      </c>
      <c r="E77" s="1" t="str">
        <f t="array" aca="1" ref="E77" ca="1">IF(ROWS('Licenciés 2023'!$1:75)&lt;=COUNTIF(cond,Feuil1!$K$76),INDEX(champ,SMALL(IF(cond=Feuil1!$K$76,ROW(INDIRECT("1:"&amp;ROWS(champ)))),ROWS('Licenciés 2023'!$1:75))),"")</f>
        <v/>
      </c>
      <c r="F77" s="1" t="str">
        <f t="array" aca="1" ref="F77" ca="1">IF(ROWS('Licenciés 2023'!$1:75)&lt;=COUNTIF(cond,Feuil1!$K$102),INDEX(champ,SMALL(IF(cond=Feuil1!$K$102,ROW(INDIRECT("1:"&amp;ROWS(champ)))),ROWS('Licenciés 2023'!$1:75))),"")</f>
        <v/>
      </c>
      <c r="G77" s="1" t="str">
        <f t="array" aca="1" ref="G77" ca="1">IF(ROWS('Licenciés 2023'!$1:75)&lt;=COUNTIF(cond,Feuil1!$K$128),INDEX(champ,SMALL(IF(cond=Feuil1!$K$128,ROW(INDIRECT("1:"&amp;ROWS(champ)))),ROWS('Licenciés 2023'!$1:75))),"")</f>
        <v/>
      </c>
      <c r="H77" s="1" t="str">
        <f t="array" aca="1" ref="H77" ca="1">IF(ROWS('Licenciés 2023'!$1:75)&lt;=COUNTIF(cond,Feuil1!$K$154),INDEX(champ,SMALL(IF(cond=Feuil1!$K$154,ROW(INDIRECT("1:"&amp;ROWS(champ)))),ROWS('Licenciés 2023'!$1:75))),"")</f>
        <v/>
      </c>
      <c r="I77" s="1" t="str">
        <f t="array" aca="1" ref="I77" ca="1">IF(ROWS('Licenciés 2023'!$1:75)&lt;=COUNTIF(cond,Feuil1!$K$180),INDEX(champ,SMALL(IF(cond=Feuil1!$K$180,ROW(INDIRECT("1:"&amp;ROWS(champ)))),ROWS('Licenciés 2023'!$1:75))),"")</f>
        <v/>
      </c>
      <c r="J77" s="1" t="str">
        <f t="array" aca="1" ref="J77" ca="1">IF(ROWS('Licenciés 2023'!$1:75)&lt;=COUNTIF(cond,Feuil1!$K$206),INDEX(champ,SMALL(IF(cond=Feuil1!$K$206,ROW(INDIRECT("1:"&amp;ROWS(champ)))),ROWS('Licenciés 2023'!$1:75))),"")</f>
        <v/>
      </c>
    </row>
    <row r="78" spans="2:10">
      <c r="B78" s="1" t="str">
        <f t="array" aca="1" ref="B78" ca="1">IF(ROWS('Licenciés 2023'!$1:76)&lt;=COUNTIF(cond,Feuil1!$K$13),INDEX(champ,SMALL(IF(cond=Feuil1!$K$13,ROW(INDIRECT("1:"&amp;ROWS(champ)))),ROWS('Licenciés 2023'!$1:76))),"")</f>
        <v/>
      </c>
      <c r="C78" s="1" t="str">
        <f t="array" aca="1" ref="C78" ca="1">IF(ROWS('Licenciés 2023'!$1:76)&lt;=COUNTIF(cond,Feuil1!$K$24),INDEX(champ,SMALL(IF(cond=Feuil1!$K$24,ROW(INDIRECT("1:"&amp;ROWS(champ)))),ROWS('Licenciés 2023'!$1:76))),"")</f>
        <v/>
      </c>
      <c r="D78" s="1" t="str">
        <f t="array" aca="1" ref="D78" ca="1">IF(ROWS('Licenciés 2023'!$1:76)&lt;=COUNTIF(cond,Feuil1!$K$50),INDEX(champ,SMALL(IF(cond=Feuil1!$K$50,ROW(INDIRECT("1:"&amp;ROWS(champ)))),ROWS('Licenciés 2023'!$1:76))),"")</f>
        <v/>
      </c>
      <c r="E78" s="1" t="str">
        <f t="array" aca="1" ref="E78" ca="1">IF(ROWS('Licenciés 2023'!$1:76)&lt;=COUNTIF(cond,Feuil1!$K$76),INDEX(champ,SMALL(IF(cond=Feuil1!$K$76,ROW(INDIRECT("1:"&amp;ROWS(champ)))),ROWS('Licenciés 2023'!$1:76))),"")</f>
        <v/>
      </c>
      <c r="F78" s="1" t="str">
        <f t="array" aca="1" ref="F78" ca="1">IF(ROWS('Licenciés 2023'!$1:76)&lt;=COUNTIF(cond,Feuil1!$K$102),INDEX(champ,SMALL(IF(cond=Feuil1!$K$102,ROW(INDIRECT("1:"&amp;ROWS(champ)))),ROWS('Licenciés 2023'!$1:76))),"")</f>
        <v/>
      </c>
      <c r="G78" s="1" t="str">
        <f t="array" aca="1" ref="G78" ca="1">IF(ROWS('Licenciés 2023'!$1:76)&lt;=COUNTIF(cond,Feuil1!$K$128),INDEX(champ,SMALL(IF(cond=Feuil1!$K$128,ROW(INDIRECT("1:"&amp;ROWS(champ)))),ROWS('Licenciés 2023'!$1:76))),"")</f>
        <v/>
      </c>
      <c r="H78" s="1" t="str">
        <f t="array" aca="1" ref="H78" ca="1">IF(ROWS('Licenciés 2023'!$1:76)&lt;=COUNTIF(cond,Feuil1!$K$154),INDEX(champ,SMALL(IF(cond=Feuil1!$K$154,ROW(INDIRECT("1:"&amp;ROWS(champ)))),ROWS('Licenciés 2023'!$1:76))),"")</f>
        <v/>
      </c>
      <c r="I78" s="1" t="str">
        <f t="array" aca="1" ref="I78" ca="1">IF(ROWS('Licenciés 2023'!$1:76)&lt;=COUNTIF(cond,Feuil1!$K$180),INDEX(champ,SMALL(IF(cond=Feuil1!$K$180,ROW(INDIRECT("1:"&amp;ROWS(champ)))),ROWS('Licenciés 2023'!$1:76))),"")</f>
        <v/>
      </c>
      <c r="J78" s="1" t="str">
        <f t="array" aca="1" ref="J78" ca="1">IF(ROWS('Licenciés 2023'!$1:76)&lt;=COUNTIF(cond,Feuil1!$K$206),INDEX(champ,SMALL(IF(cond=Feuil1!$K$206,ROW(INDIRECT("1:"&amp;ROWS(champ)))),ROWS('Licenciés 2023'!$1:76))),"")</f>
        <v/>
      </c>
    </row>
    <row r="79" spans="2:10">
      <c r="B79" s="1" t="str">
        <f t="array" aca="1" ref="B79" ca="1">IF(ROWS('Licenciés 2023'!$1:77)&lt;=COUNTIF(cond,Feuil1!$K$13),INDEX(champ,SMALL(IF(cond=Feuil1!$K$13,ROW(INDIRECT("1:"&amp;ROWS(champ)))),ROWS('Licenciés 2023'!$1:77))),"")</f>
        <v/>
      </c>
      <c r="C79" s="1" t="str">
        <f t="array" aca="1" ref="C79" ca="1">IF(ROWS('Licenciés 2023'!$1:77)&lt;=COUNTIF(cond,Feuil1!$K$24),INDEX(champ,SMALL(IF(cond=Feuil1!$K$24,ROW(INDIRECT("1:"&amp;ROWS(champ)))),ROWS('Licenciés 2023'!$1:77))),"")</f>
        <v/>
      </c>
      <c r="D79" s="1" t="str">
        <f t="array" aca="1" ref="D79" ca="1">IF(ROWS('Licenciés 2023'!$1:77)&lt;=COUNTIF(cond,Feuil1!$K$50),INDEX(champ,SMALL(IF(cond=Feuil1!$K$50,ROW(INDIRECT("1:"&amp;ROWS(champ)))),ROWS('Licenciés 2023'!$1:77))),"")</f>
        <v/>
      </c>
      <c r="E79" s="1" t="str">
        <f t="array" aca="1" ref="E79" ca="1">IF(ROWS('Licenciés 2023'!$1:77)&lt;=COUNTIF(cond,Feuil1!$K$76),INDEX(champ,SMALL(IF(cond=Feuil1!$K$76,ROW(INDIRECT("1:"&amp;ROWS(champ)))),ROWS('Licenciés 2023'!$1:77))),"")</f>
        <v/>
      </c>
      <c r="F79" s="1" t="str">
        <f t="array" aca="1" ref="F79" ca="1">IF(ROWS('Licenciés 2023'!$1:77)&lt;=COUNTIF(cond,Feuil1!$K$102),INDEX(champ,SMALL(IF(cond=Feuil1!$K$102,ROW(INDIRECT("1:"&amp;ROWS(champ)))),ROWS('Licenciés 2023'!$1:77))),"")</f>
        <v/>
      </c>
      <c r="G79" s="1" t="str">
        <f t="array" aca="1" ref="G79" ca="1">IF(ROWS('Licenciés 2023'!$1:77)&lt;=COUNTIF(cond,Feuil1!$K$128),INDEX(champ,SMALL(IF(cond=Feuil1!$K$128,ROW(INDIRECT("1:"&amp;ROWS(champ)))),ROWS('Licenciés 2023'!$1:77))),"")</f>
        <v/>
      </c>
      <c r="H79" s="1" t="str">
        <f t="array" aca="1" ref="H79" ca="1">IF(ROWS('Licenciés 2023'!$1:77)&lt;=COUNTIF(cond,Feuil1!$K$154),INDEX(champ,SMALL(IF(cond=Feuil1!$K$154,ROW(INDIRECT("1:"&amp;ROWS(champ)))),ROWS('Licenciés 2023'!$1:77))),"")</f>
        <v/>
      </c>
      <c r="I79" s="1" t="str">
        <f t="array" aca="1" ref="I79" ca="1">IF(ROWS('Licenciés 2023'!$1:77)&lt;=COUNTIF(cond,Feuil1!$K$180),INDEX(champ,SMALL(IF(cond=Feuil1!$K$180,ROW(INDIRECT("1:"&amp;ROWS(champ)))),ROWS('Licenciés 2023'!$1:77))),"")</f>
        <v/>
      </c>
      <c r="J79" s="1" t="str">
        <f t="array" aca="1" ref="J79" ca="1">IF(ROWS('Licenciés 2023'!$1:77)&lt;=COUNTIF(cond,Feuil1!$K$206),INDEX(champ,SMALL(IF(cond=Feuil1!$K$206,ROW(INDIRECT("1:"&amp;ROWS(champ)))),ROWS('Licenciés 2023'!$1:77))),"")</f>
        <v/>
      </c>
    </row>
    <row r="80" spans="2:10">
      <c r="B80" s="1" t="str">
        <f t="array" aca="1" ref="B80" ca="1">IF(ROWS('Licenciés 2023'!$1:78)&lt;=COUNTIF(cond,Feuil1!$K$13),INDEX(champ,SMALL(IF(cond=Feuil1!$K$13,ROW(INDIRECT("1:"&amp;ROWS(champ)))),ROWS('Licenciés 2023'!$1:78))),"")</f>
        <v/>
      </c>
      <c r="C80" s="1" t="str">
        <f t="array" aca="1" ref="C80" ca="1">IF(ROWS('Licenciés 2023'!$1:78)&lt;=COUNTIF(cond,Feuil1!$K$24),INDEX(champ,SMALL(IF(cond=Feuil1!$K$24,ROW(INDIRECT("1:"&amp;ROWS(champ)))),ROWS('Licenciés 2023'!$1:78))),"")</f>
        <v/>
      </c>
      <c r="D80" s="1" t="str">
        <f t="array" aca="1" ref="D80" ca="1">IF(ROWS('Licenciés 2023'!$1:78)&lt;=COUNTIF(cond,Feuil1!$K$50),INDEX(champ,SMALL(IF(cond=Feuil1!$K$50,ROW(INDIRECT("1:"&amp;ROWS(champ)))),ROWS('Licenciés 2023'!$1:78))),"")</f>
        <v/>
      </c>
      <c r="E80" s="1" t="str">
        <f t="array" aca="1" ref="E80" ca="1">IF(ROWS('Licenciés 2023'!$1:78)&lt;=COUNTIF(cond,Feuil1!$K$76),INDEX(champ,SMALL(IF(cond=Feuil1!$K$76,ROW(INDIRECT("1:"&amp;ROWS(champ)))),ROWS('Licenciés 2023'!$1:78))),"")</f>
        <v/>
      </c>
      <c r="F80" s="1" t="str">
        <f t="array" aca="1" ref="F80" ca="1">IF(ROWS('Licenciés 2023'!$1:78)&lt;=COUNTIF(cond,Feuil1!$K$102),INDEX(champ,SMALL(IF(cond=Feuil1!$K$102,ROW(INDIRECT("1:"&amp;ROWS(champ)))),ROWS('Licenciés 2023'!$1:78))),"")</f>
        <v/>
      </c>
      <c r="G80" s="1" t="str">
        <f t="array" aca="1" ref="G80" ca="1">IF(ROWS('Licenciés 2023'!$1:78)&lt;=COUNTIF(cond,Feuil1!$K$128),INDEX(champ,SMALL(IF(cond=Feuil1!$K$128,ROW(INDIRECT("1:"&amp;ROWS(champ)))),ROWS('Licenciés 2023'!$1:78))),"")</f>
        <v/>
      </c>
      <c r="H80" s="1" t="str">
        <f t="array" aca="1" ref="H80" ca="1">IF(ROWS('Licenciés 2023'!$1:78)&lt;=COUNTIF(cond,Feuil1!$K$154),INDEX(champ,SMALL(IF(cond=Feuil1!$K$154,ROW(INDIRECT("1:"&amp;ROWS(champ)))),ROWS('Licenciés 2023'!$1:78))),"")</f>
        <v/>
      </c>
      <c r="I80" s="1" t="str">
        <f t="array" aca="1" ref="I80" ca="1">IF(ROWS('Licenciés 2023'!$1:78)&lt;=COUNTIF(cond,Feuil1!$K$180),INDEX(champ,SMALL(IF(cond=Feuil1!$K$180,ROW(INDIRECT("1:"&amp;ROWS(champ)))),ROWS('Licenciés 2023'!$1:78))),"")</f>
        <v/>
      </c>
      <c r="J80" s="1" t="str">
        <f t="array" aca="1" ref="J80" ca="1">IF(ROWS('Licenciés 2023'!$1:78)&lt;=COUNTIF(cond,Feuil1!$K$206),INDEX(champ,SMALL(IF(cond=Feuil1!$K$206,ROW(INDIRECT("1:"&amp;ROWS(champ)))),ROWS('Licenciés 2023'!$1:78))),"")</f>
        <v/>
      </c>
    </row>
    <row r="81" spans="2:10">
      <c r="B81" s="1" t="str">
        <f t="array" aca="1" ref="B81" ca="1">IF(ROWS('Licenciés 2023'!$1:79)&lt;=COUNTIF(cond,Feuil1!$K$13),INDEX(champ,SMALL(IF(cond=Feuil1!$K$13,ROW(INDIRECT("1:"&amp;ROWS(champ)))),ROWS('Licenciés 2023'!$1:79))),"")</f>
        <v/>
      </c>
      <c r="C81" s="1" t="str">
        <f t="array" aca="1" ref="C81" ca="1">IF(ROWS('Licenciés 2023'!$1:79)&lt;=COUNTIF(cond,Feuil1!$K$24),INDEX(champ,SMALL(IF(cond=Feuil1!$K$24,ROW(INDIRECT("1:"&amp;ROWS(champ)))),ROWS('Licenciés 2023'!$1:79))),"")</f>
        <v/>
      </c>
      <c r="D81" s="1" t="str">
        <f t="array" aca="1" ref="D81" ca="1">IF(ROWS('Licenciés 2023'!$1:79)&lt;=COUNTIF(cond,Feuil1!$K$50),INDEX(champ,SMALL(IF(cond=Feuil1!$K$50,ROW(INDIRECT("1:"&amp;ROWS(champ)))),ROWS('Licenciés 2023'!$1:79))),"")</f>
        <v/>
      </c>
      <c r="E81" s="1" t="str">
        <f t="array" aca="1" ref="E81" ca="1">IF(ROWS('Licenciés 2023'!$1:79)&lt;=COUNTIF(cond,Feuil1!$K$76),INDEX(champ,SMALL(IF(cond=Feuil1!$K$76,ROW(INDIRECT("1:"&amp;ROWS(champ)))),ROWS('Licenciés 2023'!$1:79))),"")</f>
        <v/>
      </c>
      <c r="F81" s="1" t="str">
        <f t="array" aca="1" ref="F81" ca="1">IF(ROWS('Licenciés 2023'!$1:79)&lt;=COUNTIF(cond,Feuil1!$K$102),INDEX(champ,SMALL(IF(cond=Feuil1!$K$102,ROW(INDIRECT("1:"&amp;ROWS(champ)))),ROWS('Licenciés 2023'!$1:79))),"")</f>
        <v/>
      </c>
      <c r="G81" s="1" t="str">
        <f t="array" aca="1" ref="G81" ca="1">IF(ROWS('Licenciés 2023'!$1:79)&lt;=COUNTIF(cond,Feuil1!$K$128),INDEX(champ,SMALL(IF(cond=Feuil1!$K$128,ROW(INDIRECT("1:"&amp;ROWS(champ)))),ROWS('Licenciés 2023'!$1:79))),"")</f>
        <v/>
      </c>
      <c r="H81" s="1" t="str">
        <f t="array" aca="1" ref="H81" ca="1">IF(ROWS('Licenciés 2023'!$1:79)&lt;=COUNTIF(cond,Feuil1!$K$154),INDEX(champ,SMALL(IF(cond=Feuil1!$K$154,ROW(INDIRECT("1:"&amp;ROWS(champ)))),ROWS('Licenciés 2023'!$1:79))),"")</f>
        <v/>
      </c>
      <c r="I81" s="1" t="str">
        <f t="array" aca="1" ref="I81" ca="1">IF(ROWS('Licenciés 2023'!$1:79)&lt;=COUNTIF(cond,Feuil1!$K$180),INDEX(champ,SMALL(IF(cond=Feuil1!$K$180,ROW(INDIRECT("1:"&amp;ROWS(champ)))),ROWS('Licenciés 2023'!$1:79))),"")</f>
        <v/>
      </c>
      <c r="J81" s="1" t="str">
        <f t="array" aca="1" ref="J81" ca="1">IF(ROWS('Licenciés 2023'!$1:79)&lt;=COUNTIF(cond,Feuil1!$K$206),INDEX(champ,SMALL(IF(cond=Feuil1!$K$206,ROW(INDIRECT("1:"&amp;ROWS(champ)))),ROWS('Licenciés 2023'!$1:79))),"")</f>
        <v/>
      </c>
    </row>
    <row r="82" spans="2:10">
      <c r="B82" s="1" t="str">
        <f t="array" aca="1" ref="B82" ca="1">IF(ROWS('Licenciés 2023'!$1:80)&lt;=COUNTIF(cond,Feuil1!$K$13),INDEX(champ,SMALL(IF(cond=Feuil1!$K$13,ROW(INDIRECT("1:"&amp;ROWS(champ)))),ROWS('Licenciés 2023'!$1:80))),"")</f>
        <v/>
      </c>
      <c r="C82" s="1" t="str">
        <f t="array" aca="1" ref="C82" ca="1">IF(ROWS('Licenciés 2023'!$1:80)&lt;=COUNTIF(cond,Feuil1!$K$24),INDEX(champ,SMALL(IF(cond=Feuil1!$K$24,ROW(INDIRECT("1:"&amp;ROWS(champ)))),ROWS('Licenciés 2023'!$1:80))),"")</f>
        <v/>
      </c>
      <c r="D82" s="1" t="str">
        <f t="array" aca="1" ref="D82" ca="1">IF(ROWS('Licenciés 2023'!$1:80)&lt;=COUNTIF(cond,Feuil1!$K$50),INDEX(champ,SMALL(IF(cond=Feuil1!$K$50,ROW(INDIRECT("1:"&amp;ROWS(champ)))),ROWS('Licenciés 2023'!$1:80))),"")</f>
        <v/>
      </c>
      <c r="E82" s="1" t="str">
        <f t="array" aca="1" ref="E82" ca="1">IF(ROWS('Licenciés 2023'!$1:80)&lt;=COUNTIF(cond,Feuil1!$K$76),INDEX(champ,SMALL(IF(cond=Feuil1!$K$76,ROW(INDIRECT("1:"&amp;ROWS(champ)))),ROWS('Licenciés 2023'!$1:80))),"")</f>
        <v/>
      </c>
      <c r="F82" s="1" t="str">
        <f t="array" aca="1" ref="F82" ca="1">IF(ROWS('Licenciés 2023'!$1:80)&lt;=COUNTIF(cond,Feuil1!$K$102),INDEX(champ,SMALL(IF(cond=Feuil1!$K$102,ROW(INDIRECT("1:"&amp;ROWS(champ)))),ROWS('Licenciés 2023'!$1:80))),"")</f>
        <v/>
      </c>
      <c r="G82" s="1" t="str">
        <f t="array" aca="1" ref="G82" ca="1">IF(ROWS('Licenciés 2023'!$1:80)&lt;=COUNTIF(cond,Feuil1!$K$128),INDEX(champ,SMALL(IF(cond=Feuil1!$K$128,ROW(INDIRECT("1:"&amp;ROWS(champ)))),ROWS('Licenciés 2023'!$1:80))),"")</f>
        <v/>
      </c>
      <c r="H82" s="1" t="str">
        <f t="array" aca="1" ref="H82" ca="1">IF(ROWS('Licenciés 2023'!$1:80)&lt;=COUNTIF(cond,Feuil1!$K$154),INDEX(champ,SMALL(IF(cond=Feuil1!$K$154,ROW(INDIRECT("1:"&amp;ROWS(champ)))),ROWS('Licenciés 2023'!$1:80))),"")</f>
        <v/>
      </c>
      <c r="I82" s="1" t="str">
        <f t="array" aca="1" ref="I82" ca="1">IF(ROWS('Licenciés 2023'!$1:80)&lt;=COUNTIF(cond,Feuil1!$K$180),INDEX(champ,SMALL(IF(cond=Feuil1!$K$180,ROW(INDIRECT("1:"&amp;ROWS(champ)))),ROWS('Licenciés 2023'!$1:80))),"")</f>
        <v/>
      </c>
      <c r="J82" s="1" t="str">
        <f t="array" aca="1" ref="J82" ca="1">IF(ROWS('Licenciés 2023'!$1:80)&lt;=COUNTIF(cond,Feuil1!$K$206),INDEX(champ,SMALL(IF(cond=Feuil1!$K$206,ROW(INDIRECT("1:"&amp;ROWS(champ)))),ROWS('Licenciés 2023'!$1:80))),"")</f>
        <v/>
      </c>
    </row>
    <row r="83" spans="2:10">
      <c r="B83" s="1" t="str">
        <f t="array" aca="1" ref="B83" ca="1">IF(ROWS('Licenciés 2023'!$1:81)&lt;=COUNTIF(cond,Feuil1!$K$13),INDEX(champ,SMALL(IF(cond=Feuil1!$K$13,ROW(INDIRECT("1:"&amp;ROWS(champ)))),ROWS('Licenciés 2023'!$1:81))),"")</f>
        <v/>
      </c>
      <c r="C83" s="1" t="str">
        <f t="array" aca="1" ref="C83" ca="1">IF(ROWS('Licenciés 2023'!$1:81)&lt;=COUNTIF(cond,Feuil1!$K$24),INDEX(champ,SMALL(IF(cond=Feuil1!$K$24,ROW(INDIRECT("1:"&amp;ROWS(champ)))),ROWS('Licenciés 2023'!$1:81))),"")</f>
        <v/>
      </c>
      <c r="D83" s="1" t="str">
        <f t="array" aca="1" ref="D83" ca="1">IF(ROWS('Licenciés 2023'!$1:81)&lt;=COUNTIF(cond,Feuil1!$K$50),INDEX(champ,SMALL(IF(cond=Feuil1!$K$50,ROW(INDIRECT("1:"&amp;ROWS(champ)))),ROWS('Licenciés 2023'!$1:81))),"")</f>
        <v/>
      </c>
      <c r="E83" s="1" t="str">
        <f t="array" aca="1" ref="E83" ca="1">IF(ROWS('Licenciés 2023'!$1:81)&lt;=COUNTIF(cond,Feuil1!$K$76),INDEX(champ,SMALL(IF(cond=Feuil1!$K$76,ROW(INDIRECT("1:"&amp;ROWS(champ)))),ROWS('Licenciés 2023'!$1:81))),"")</f>
        <v/>
      </c>
      <c r="F83" s="1" t="str">
        <f t="array" aca="1" ref="F83" ca="1">IF(ROWS('Licenciés 2023'!$1:81)&lt;=COUNTIF(cond,Feuil1!$K$102),INDEX(champ,SMALL(IF(cond=Feuil1!$K$102,ROW(INDIRECT("1:"&amp;ROWS(champ)))),ROWS('Licenciés 2023'!$1:81))),"")</f>
        <v/>
      </c>
      <c r="G83" s="1" t="str">
        <f t="array" aca="1" ref="G83" ca="1">IF(ROWS('Licenciés 2023'!$1:81)&lt;=COUNTIF(cond,Feuil1!$K$128),INDEX(champ,SMALL(IF(cond=Feuil1!$K$128,ROW(INDIRECT("1:"&amp;ROWS(champ)))),ROWS('Licenciés 2023'!$1:81))),"")</f>
        <v/>
      </c>
      <c r="H83" s="1" t="str">
        <f t="array" aca="1" ref="H83" ca="1">IF(ROWS('Licenciés 2023'!$1:81)&lt;=COUNTIF(cond,Feuil1!$K$154),INDEX(champ,SMALL(IF(cond=Feuil1!$K$154,ROW(INDIRECT("1:"&amp;ROWS(champ)))),ROWS('Licenciés 2023'!$1:81))),"")</f>
        <v/>
      </c>
      <c r="I83" s="1" t="str">
        <f t="array" aca="1" ref="I83" ca="1">IF(ROWS('Licenciés 2023'!$1:81)&lt;=COUNTIF(cond,Feuil1!$K$180),INDEX(champ,SMALL(IF(cond=Feuil1!$K$180,ROW(INDIRECT("1:"&amp;ROWS(champ)))),ROWS('Licenciés 2023'!$1:81))),"")</f>
        <v/>
      </c>
      <c r="J83" s="1" t="str">
        <f t="array" aca="1" ref="J83" ca="1">IF(ROWS('Licenciés 2023'!$1:81)&lt;=COUNTIF(cond,Feuil1!$K$206),INDEX(champ,SMALL(IF(cond=Feuil1!$K$206,ROW(INDIRECT("1:"&amp;ROWS(champ)))),ROWS('Licenciés 2023'!$1:81))),"")</f>
        <v/>
      </c>
    </row>
    <row r="84" spans="2:10">
      <c r="B84" s="1" t="str">
        <f t="array" aca="1" ref="B84" ca="1">IF(ROWS('Licenciés 2023'!$1:82)&lt;=COUNTIF(cond,Feuil1!$K$13),INDEX(champ,SMALL(IF(cond=Feuil1!$K$13,ROW(INDIRECT("1:"&amp;ROWS(champ)))),ROWS('Licenciés 2023'!$1:82))),"")</f>
        <v/>
      </c>
      <c r="C84" s="1" t="str">
        <f t="array" aca="1" ref="C84" ca="1">IF(ROWS('Licenciés 2023'!$1:82)&lt;=COUNTIF(cond,Feuil1!$K$24),INDEX(champ,SMALL(IF(cond=Feuil1!$K$24,ROW(INDIRECT("1:"&amp;ROWS(champ)))),ROWS('Licenciés 2023'!$1:82))),"")</f>
        <v/>
      </c>
      <c r="D84" s="1" t="str">
        <f t="array" aca="1" ref="D84" ca="1">IF(ROWS('Licenciés 2023'!$1:82)&lt;=COUNTIF(cond,Feuil1!$K$50),INDEX(champ,SMALL(IF(cond=Feuil1!$K$50,ROW(INDIRECT("1:"&amp;ROWS(champ)))),ROWS('Licenciés 2023'!$1:82))),"")</f>
        <v/>
      </c>
      <c r="E84" s="1" t="str">
        <f t="array" aca="1" ref="E84" ca="1">IF(ROWS('Licenciés 2023'!$1:82)&lt;=COUNTIF(cond,Feuil1!$K$76),INDEX(champ,SMALL(IF(cond=Feuil1!$K$76,ROW(INDIRECT("1:"&amp;ROWS(champ)))),ROWS('Licenciés 2023'!$1:82))),"")</f>
        <v/>
      </c>
      <c r="F84" s="1" t="str">
        <f t="array" aca="1" ref="F84" ca="1">IF(ROWS('Licenciés 2023'!$1:82)&lt;=COUNTIF(cond,Feuil1!$K$102),INDEX(champ,SMALL(IF(cond=Feuil1!$K$102,ROW(INDIRECT("1:"&amp;ROWS(champ)))),ROWS('Licenciés 2023'!$1:82))),"")</f>
        <v/>
      </c>
      <c r="G84" s="1" t="str">
        <f t="array" aca="1" ref="G84" ca="1">IF(ROWS('Licenciés 2023'!$1:82)&lt;=COUNTIF(cond,Feuil1!$K$128),INDEX(champ,SMALL(IF(cond=Feuil1!$K$128,ROW(INDIRECT("1:"&amp;ROWS(champ)))),ROWS('Licenciés 2023'!$1:82))),"")</f>
        <v/>
      </c>
      <c r="H84" s="1" t="str">
        <f t="array" aca="1" ref="H84" ca="1">IF(ROWS('Licenciés 2023'!$1:82)&lt;=COUNTIF(cond,Feuil1!$K$154),INDEX(champ,SMALL(IF(cond=Feuil1!$K$154,ROW(INDIRECT("1:"&amp;ROWS(champ)))),ROWS('Licenciés 2023'!$1:82))),"")</f>
        <v/>
      </c>
      <c r="I84" s="1" t="str">
        <f t="array" aca="1" ref="I84" ca="1">IF(ROWS('Licenciés 2023'!$1:82)&lt;=COUNTIF(cond,Feuil1!$K$180),INDEX(champ,SMALL(IF(cond=Feuil1!$K$180,ROW(INDIRECT("1:"&amp;ROWS(champ)))),ROWS('Licenciés 2023'!$1:82))),"")</f>
        <v/>
      </c>
      <c r="J84" s="1" t="str">
        <f t="array" aca="1" ref="J84" ca="1">IF(ROWS('Licenciés 2023'!$1:82)&lt;=COUNTIF(cond,Feuil1!$K$206),INDEX(champ,SMALL(IF(cond=Feuil1!$K$206,ROW(INDIRECT("1:"&amp;ROWS(champ)))),ROWS('Licenciés 2023'!$1:82))),"")</f>
        <v/>
      </c>
    </row>
    <row r="85" spans="2:10">
      <c r="B85" s="1" t="str">
        <f t="array" aca="1" ref="B85" ca="1">IF(ROWS('Licenciés 2023'!$1:83)&lt;=COUNTIF(cond,Feuil1!$K$13),INDEX(champ,SMALL(IF(cond=Feuil1!$K$13,ROW(INDIRECT("1:"&amp;ROWS(champ)))),ROWS('Licenciés 2023'!$1:83))),"")</f>
        <v/>
      </c>
      <c r="C85" s="1" t="str">
        <f t="array" aca="1" ref="C85" ca="1">IF(ROWS('Licenciés 2023'!$1:83)&lt;=COUNTIF(cond,Feuil1!$K$24),INDEX(champ,SMALL(IF(cond=Feuil1!$K$24,ROW(INDIRECT("1:"&amp;ROWS(champ)))),ROWS('Licenciés 2023'!$1:83))),"")</f>
        <v/>
      </c>
      <c r="D85" s="1" t="str">
        <f t="array" aca="1" ref="D85" ca="1">IF(ROWS('Licenciés 2023'!$1:83)&lt;=COUNTIF(cond,Feuil1!$K$50),INDEX(champ,SMALL(IF(cond=Feuil1!$K$50,ROW(INDIRECT("1:"&amp;ROWS(champ)))),ROWS('Licenciés 2023'!$1:83))),"")</f>
        <v/>
      </c>
      <c r="E85" s="1" t="str">
        <f t="array" aca="1" ref="E85" ca="1">IF(ROWS('Licenciés 2023'!$1:83)&lt;=COUNTIF(cond,Feuil1!$K$76),INDEX(champ,SMALL(IF(cond=Feuil1!$K$76,ROW(INDIRECT("1:"&amp;ROWS(champ)))),ROWS('Licenciés 2023'!$1:83))),"")</f>
        <v/>
      </c>
      <c r="F85" s="1" t="str">
        <f t="array" aca="1" ref="F85" ca="1">IF(ROWS('Licenciés 2023'!$1:83)&lt;=COUNTIF(cond,Feuil1!$K$102),INDEX(champ,SMALL(IF(cond=Feuil1!$K$102,ROW(INDIRECT("1:"&amp;ROWS(champ)))),ROWS('Licenciés 2023'!$1:83))),"")</f>
        <v/>
      </c>
      <c r="G85" s="1" t="str">
        <f t="array" aca="1" ref="G85" ca="1">IF(ROWS('Licenciés 2023'!$1:83)&lt;=COUNTIF(cond,Feuil1!$K$128),INDEX(champ,SMALL(IF(cond=Feuil1!$K$128,ROW(INDIRECT("1:"&amp;ROWS(champ)))),ROWS('Licenciés 2023'!$1:83))),"")</f>
        <v/>
      </c>
      <c r="H85" s="1" t="str">
        <f t="array" aca="1" ref="H85" ca="1">IF(ROWS('Licenciés 2023'!$1:83)&lt;=COUNTIF(cond,Feuil1!$K$154),INDEX(champ,SMALL(IF(cond=Feuil1!$K$154,ROW(INDIRECT("1:"&amp;ROWS(champ)))),ROWS('Licenciés 2023'!$1:83))),"")</f>
        <v/>
      </c>
      <c r="I85" s="1" t="str">
        <f t="array" aca="1" ref="I85" ca="1">IF(ROWS('Licenciés 2023'!$1:83)&lt;=COUNTIF(cond,Feuil1!$K$180),INDEX(champ,SMALL(IF(cond=Feuil1!$K$180,ROW(INDIRECT("1:"&amp;ROWS(champ)))),ROWS('Licenciés 2023'!$1:83))),"")</f>
        <v/>
      </c>
      <c r="J85" s="1" t="str">
        <f t="array" aca="1" ref="J85" ca="1">IF(ROWS('Licenciés 2023'!$1:83)&lt;=COUNTIF(cond,Feuil1!$K$206),INDEX(champ,SMALL(IF(cond=Feuil1!$K$206,ROW(INDIRECT("1:"&amp;ROWS(champ)))),ROWS('Licenciés 2023'!$1:83))),"")</f>
        <v/>
      </c>
    </row>
    <row r="86" spans="2:10">
      <c r="B86" s="1" t="str">
        <f t="array" aca="1" ref="B86" ca="1">IF(ROWS('Licenciés 2023'!$1:84)&lt;=COUNTIF(cond,Feuil1!$K$13),INDEX(champ,SMALL(IF(cond=Feuil1!$K$13,ROW(INDIRECT("1:"&amp;ROWS(champ)))),ROWS('Licenciés 2023'!$1:84))),"")</f>
        <v/>
      </c>
      <c r="C86" s="1" t="str">
        <f t="array" aca="1" ref="C86" ca="1">IF(ROWS('Licenciés 2023'!$1:84)&lt;=COUNTIF(cond,Feuil1!$K$24),INDEX(champ,SMALL(IF(cond=Feuil1!$K$24,ROW(INDIRECT("1:"&amp;ROWS(champ)))),ROWS('Licenciés 2023'!$1:84))),"")</f>
        <v/>
      </c>
      <c r="D86" s="1" t="str">
        <f t="array" aca="1" ref="D86" ca="1">IF(ROWS('Licenciés 2023'!$1:84)&lt;=COUNTIF(cond,Feuil1!$K$50),INDEX(champ,SMALL(IF(cond=Feuil1!$K$50,ROW(INDIRECT("1:"&amp;ROWS(champ)))),ROWS('Licenciés 2023'!$1:84))),"")</f>
        <v/>
      </c>
      <c r="E86" s="1" t="str">
        <f t="array" aca="1" ref="E86" ca="1">IF(ROWS('Licenciés 2023'!$1:84)&lt;=COUNTIF(cond,Feuil1!$K$76),INDEX(champ,SMALL(IF(cond=Feuil1!$K$76,ROW(INDIRECT("1:"&amp;ROWS(champ)))),ROWS('Licenciés 2023'!$1:84))),"")</f>
        <v/>
      </c>
      <c r="F86" s="1" t="str">
        <f t="array" aca="1" ref="F86" ca="1">IF(ROWS('Licenciés 2023'!$1:84)&lt;=COUNTIF(cond,Feuil1!$K$102),INDEX(champ,SMALL(IF(cond=Feuil1!$K$102,ROW(INDIRECT("1:"&amp;ROWS(champ)))),ROWS('Licenciés 2023'!$1:84))),"")</f>
        <v/>
      </c>
      <c r="G86" s="1" t="str">
        <f t="array" aca="1" ref="G86" ca="1">IF(ROWS('Licenciés 2023'!$1:84)&lt;=COUNTIF(cond,Feuil1!$K$128),INDEX(champ,SMALL(IF(cond=Feuil1!$K$128,ROW(INDIRECT("1:"&amp;ROWS(champ)))),ROWS('Licenciés 2023'!$1:84))),"")</f>
        <v/>
      </c>
      <c r="H86" s="1" t="str">
        <f t="array" aca="1" ref="H86" ca="1">IF(ROWS('Licenciés 2023'!$1:84)&lt;=COUNTIF(cond,Feuil1!$K$154),INDEX(champ,SMALL(IF(cond=Feuil1!$K$154,ROW(INDIRECT("1:"&amp;ROWS(champ)))),ROWS('Licenciés 2023'!$1:84))),"")</f>
        <v/>
      </c>
      <c r="I86" s="1" t="str">
        <f t="array" aca="1" ref="I86" ca="1">IF(ROWS('Licenciés 2023'!$1:84)&lt;=COUNTIF(cond,Feuil1!$K$180),INDEX(champ,SMALL(IF(cond=Feuil1!$K$180,ROW(INDIRECT("1:"&amp;ROWS(champ)))),ROWS('Licenciés 2023'!$1:84))),"")</f>
        <v/>
      </c>
      <c r="J86" s="1" t="str">
        <f t="array" aca="1" ref="J86" ca="1">IF(ROWS('Licenciés 2023'!$1:84)&lt;=COUNTIF(cond,Feuil1!$K$206),INDEX(champ,SMALL(IF(cond=Feuil1!$K$206,ROW(INDIRECT("1:"&amp;ROWS(champ)))),ROWS('Licenciés 2023'!$1:84))),"")</f>
        <v/>
      </c>
    </row>
    <row r="87" spans="2:10">
      <c r="B87" s="1" t="str">
        <f t="array" aca="1" ref="B87" ca="1">IF(ROWS('Licenciés 2023'!$1:85)&lt;=COUNTIF(cond,Feuil1!$K$13),INDEX(champ,SMALL(IF(cond=Feuil1!$K$13,ROW(INDIRECT("1:"&amp;ROWS(champ)))),ROWS('Licenciés 2023'!$1:85))),"")</f>
        <v/>
      </c>
      <c r="C87" s="1" t="str">
        <f t="array" aca="1" ref="C87" ca="1">IF(ROWS('Licenciés 2023'!$1:85)&lt;=COUNTIF(cond,Feuil1!$K$24),INDEX(champ,SMALL(IF(cond=Feuil1!$K$24,ROW(INDIRECT("1:"&amp;ROWS(champ)))),ROWS('Licenciés 2023'!$1:85))),"")</f>
        <v/>
      </c>
      <c r="D87" s="1" t="str">
        <f t="array" aca="1" ref="D87" ca="1">IF(ROWS('Licenciés 2023'!$1:85)&lt;=COUNTIF(cond,Feuil1!$K$50),INDEX(champ,SMALL(IF(cond=Feuil1!$K$50,ROW(INDIRECT("1:"&amp;ROWS(champ)))),ROWS('Licenciés 2023'!$1:85))),"")</f>
        <v/>
      </c>
      <c r="E87" s="1" t="str">
        <f t="array" aca="1" ref="E87" ca="1">IF(ROWS('Licenciés 2023'!$1:85)&lt;=COUNTIF(cond,Feuil1!$K$76),INDEX(champ,SMALL(IF(cond=Feuil1!$K$76,ROW(INDIRECT("1:"&amp;ROWS(champ)))),ROWS('Licenciés 2023'!$1:85))),"")</f>
        <v/>
      </c>
      <c r="F87" s="1" t="str">
        <f t="array" aca="1" ref="F87" ca="1">IF(ROWS('Licenciés 2023'!$1:85)&lt;=COUNTIF(cond,Feuil1!$K$102),INDEX(champ,SMALL(IF(cond=Feuil1!$K$102,ROW(INDIRECT("1:"&amp;ROWS(champ)))),ROWS('Licenciés 2023'!$1:85))),"")</f>
        <v/>
      </c>
      <c r="G87" s="1" t="str">
        <f t="array" aca="1" ref="G87" ca="1">IF(ROWS('Licenciés 2023'!$1:85)&lt;=COUNTIF(cond,Feuil1!$K$128),INDEX(champ,SMALL(IF(cond=Feuil1!$K$128,ROW(INDIRECT("1:"&amp;ROWS(champ)))),ROWS('Licenciés 2023'!$1:85))),"")</f>
        <v/>
      </c>
      <c r="H87" s="1" t="str">
        <f t="array" aca="1" ref="H87" ca="1">IF(ROWS('Licenciés 2023'!$1:85)&lt;=COUNTIF(cond,Feuil1!$K$154),INDEX(champ,SMALL(IF(cond=Feuil1!$K$154,ROW(INDIRECT("1:"&amp;ROWS(champ)))),ROWS('Licenciés 2023'!$1:85))),"")</f>
        <v/>
      </c>
      <c r="I87" s="1" t="str">
        <f t="array" aca="1" ref="I87" ca="1">IF(ROWS('Licenciés 2023'!$1:85)&lt;=COUNTIF(cond,Feuil1!$K$180),INDEX(champ,SMALL(IF(cond=Feuil1!$K$180,ROW(INDIRECT("1:"&amp;ROWS(champ)))),ROWS('Licenciés 2023'!$1:85))),"")</f>
        <v/>
      </c>
      <c r="J87" s="1" t="str">
        <f t="array" aca="1" ref="J87" ca="1">IF(ROWS('Licenciés 2023'!$1:85)&lt;=COUNTIF(cond,Feuil1!$K$206),INDEX(champ,SMALL(IF(cond=Feuil1!$K$206,ROW(INDIRECT("1:"&amp;ROWS(champ)))),ROWS('Licenciés 2023'!$1:85))),"")</f>
        <v/>
      </c>
    </row>
    <row r="88" spans="2:10">
      <c r="B88" s="1" t="str">
        <f t="array" aca="1" ref="B88" ca="1">IF(ROWS('Licenciés 2023'!$1:86)&lt;=COUNTIF(cond,Feuil1!$K$13),INDEX(champ,SMALL(IF(cond=Feuil1!$K$13,ROW(INDIRECT("1:"&amp;ROWS(champ)))),ROWS('Licenciés 2023'!$1:86))),"")</f>
        <v/>
      </c>
      <c r="C88" s="1" t="str">
        <f t="array" aca="1" ref="C88" ca="1">IF(ROWS('Licenciés 2023'!$1:86)&lt;=COUNTIF(cond,Feuil1!$K$24),INDEX(champ,SMALL(IF(cond=Feuil1!$K$24,ROW(INDIRECT("1:"&amp;ROWS(champ)))),ROWS('Licenciés 2023'!$1:86))),"")</f>
        <v/>
      </c>
      <c r="D88" s="1" t="str">
        <f t="array" aca="1" ref="D88" ca="1">IF(ROWS('Licenciés 2023'!$1:86)&lt;=COUNTIF(cond,Feuil1!$K$50),INDEX(champ,SMALL(IF(cond=Feuil1!$K$50,ROW(INDIRECT("1:"&amp;ROWS(champ)))),ROWS('Licenciés 2023'!$1:86))),"")</f>
        <v/>
      </c>
      <c r="E88" s="1" t="str">
        <f t="array" aca="1" ref="E88" ca="1">IF(ROWS('Licenciés 2023'!$1:86)&lt;=COUNTIF(cond,Feuil1!$K$76),INDEX(champ,SMALL(IF(cond=Feuil1!$K$76,ROW(INDIRECT("1:"&amp;ROWS(champ)))),ROWS('Licenciés 2023'!$1:86))),"")</f>
        <v/>
      </c>
      <c r="F88" s="1" t="str">
        <f t="array" aca="1" ref="F88" ca="1">IF(ROWS('Licenciés 2023'!$1:86)&lt;=COUNTIF(cond,Feuil1!$K$102),INDEX(champ,SMALL(IF(cond=Feuil1!$K$102,ROW(INDIRECT("1:"&amp;ROWS(champ)))),ROWS('Licenciés 2023'!$1:86))),"")</f>
        <v/>
      </c>
      <c r="G88" s="1" t="str">
        <f t="array" aca="1" ref="G88" ca="1">IF(ROWS('Licenciés 2023'!$1:86)&lt;=COUNTIF(cond,Feuil1!$K$128),INDEX(champ,SMALL(IF(cond=Feuil1!$K$128,ROW(INDIRECT("1:"&amp;ROWS(champ)))),ROWS('Licenciés 2023'!$1:86))),"")</f>
        <v/>
      </c>
      <c r="H88" s="1" t="str">
        <f t="array" aca="1" ref="H88" ca="1">IF(ROWS('Licenciés 2023'!$1:86)&lt;=COUNTIF(cond,Feuil1!$K$154),INDEX(champ,SMALL(IF(cond=Feuil1!$K$154,ROW(INDIRECT("1:"&amp;ROWS(champ)))),ROWS('Licenciés 2023'!$1:86))),"")</f>
        <v/>
      </c>
      <c r="I88" s="1" t="str">
        <f t="array" aca="1" ref="I88" ca="1">IF(ROWS('Licenciés 2023'!$1:86)&lt;=COUNTIF(cond,Feuil1!$K$180),INDEX(champ,SMALL(IF(cond=Feuil1!$K$180,ROW(INDIRECT("1:"&amp;ROWS(champ)))),ROWS('Licenciés 2023'!$1:86))),"")</f>
        <v/>
      </c>
      <c r="J88" s="1" t="str">
        <f t="array" aca="1" ref="J88" ca="1">IF(ROWS('Licenciés 2023'!$1:86)&lt;=COUNTIF(cond,Feuil1!$K$206),INDEX(champ,SMALL(IF(cond=Feuil1!$K$206,ROW(INDIRECT("1:"&amp;ROWS(champ)))),ROWS('Licenciés 2023'!$1:86))),"")</f>
        <v/>
      </c>
    </row>
    <row r="89" spans="2:10">
      <c r="B89" s="1" t="str">
        <f t="array" aca="1" ref="B89" ca="1">IF(ROWS('Licenciés 2023'!$1:87)&lt;=COUNTIF(cond,Feuil1!$K$13),INDEX(champ,SMALL(IF(cond=Feuil1!$K$13,ROW(INDIRECT("1:"&amp;ROWS(champ)))),ROWS('Licenciés 2023'!$1:87))),"")</f>
        <v/>
      </c>
      <c r="C89" s="1" t="str">
        <f t="array" aca="1" ref="C89" ca="1">IF(ROWS('Licenciés 2023'!$1:87)&lt;=COUNTIF(cond,Feuil1!$K$24),INDEX(champ,SMALL(IF(cond=Feuil1!$K$24,ROW(INDIRECT("1:"&amp;ROWS(champ)))),ROWS('Licenciés 2023'!$1:87))),"")</f>
        <v/>
      </c>
      <c r="D89" s="1" t="str">
        <f t="array" aca="1" ref="D89" ca="1">IF(ROWS('Licenciés 2023'!$1:87)&lt;=COUNTIF(cond,Feuil1!$K$50),INDEX(champ,SMALL(IF(cond=Feuil1!$K$50,ROW(INDIRECT("1:"&amp;ROWS(champ)))),ROWS('Licenciés 2023'!$1:87))),"")</f>
        <v/>
      </c>
      <c r="E89" s="1" t="str">
        <f t="array" aca="1" ref="E89" ca="1">IF(ROWS('Licenciés 2023'!$1:87)&lt;=COUNTIF(cond,Feuil1!$K$76),INDEX(champ,SMALL(IF(cond=Feuil1!$K$76,ROW(INDIRECT("1:"&amp;ROWS(champ)))),ROWS('Licenciés 2023'!$1:87))),"")</f>
        <v/>
      </c>
      <c r="F89" s="1" t="str">
        <f t="array" aca="1" ref="F89" ca="1">IF(ROWS('Licenciés 2023'!$1:87)&lt;=COUNTIF(cond,Feuil1!$K$102),INDEX(champ,SMALL(IF(cond=Feuil1!$K$102,ROW(INDIRECT("1:"&amp;ROWS(champ)))),ROWS('Licenciés 2023'!$1:87))),"")</f>
        <v/>
      </c>
      <c r="G89" s="1" t="str">
        <f t="array" aca="1" ref="G89" ca="1">IF(ROWS('Licenciés 2023'!$1:87)&lt;=COUNTIF(cond,Feuil1!$K$128),INDEX(champ,SMALL(IF(cond=Feuil1!$K$128,ROW(INDIRECT("1:"&amp;ROWS(champ)))),ROWS('Licenciés 2023'!$1:87))),"")</f>
        <v/>
      </c>
      <c r="H89" s="1" t="str">
        <f t="array" aca="1" ref="H89" ca="1">IF(ROWS('Licenciés 2023'!$1:87)&lt;=COUNTIF(cond,Feuil1!$K$154),INDEX(champ,SMALL(IF(cond=Feuil1!$K$154,ROW(INDIRECT("1:"&amp;ROWS(champ)))),ROWS('Licenciés 2023'!$1:87))),"")</f>
        <v/>
      </c>
      <c r="I89" s="1" t="str">
        <f t="array" aca="1" ref="I89" ca="1">IF(ROWS('Licenciés 2023'!$1:87)&lt;=COUNTIF(cond,Feuil1!$K$180),INDEX(champ,SMALL(IF(cond=Feuil1!$K$180,ROW(INDIRECT("1:"&amp;ROWS(champ)))),ROWS('Licenciés 2023'!$1:87))),"")</f>
        <v/>
      </c>
      <c r="J89" s="1" t="str">
        <f t="array" aca="1" ref="J89" ca="1">IF(ROWS('Licenciés 2023'!$1:87)&lt;=COUNTIF(cond,Feuil1!$K$206),INDEX(champ,SMALL(IF(cond=Feuil1!$K$206,ROW(INDIRECT("1:"&amp;ROWS(champ)))),ROWS('Licenciés 2023'!$1:87))),"")</f>
        <v/>
      </c>
    </row>
    <row r="90" spans="2:10">
      <c r="B90" s="1" t="str">
        <f t="array" aca="1" ref="B90" ca="1">IF(ROWS('Licenciés 2023'!$1:88)&lt;=COUNTIF(cond,Feuil1!$K$13),INDEX(champ,SMALL(IF(cond=Feuil1!$K$13,ROW(INDIRECT("1:"&amp;ROWS(champ)))),ROWS('Licenciés 2023'!$1:88))),"")</f>
        <v/>
      </c>
      <c r="C90" s="1" t="str">
        <f t="array" aca="1" ref="C90" ca="1">IF(ROWS('Licenciés 2023'!$1:88)&lt;=COUNTIF(cond,Feuil1!$K$24),INDEX(champ,SMALL(IF(cond=Feuil1!$K$24,ROW(INDIRECT("1:"&amp;ROWS(champ)))),ROWS('Licenciés 2023'!$1:88))),"")</f>
        <v/>
      </c>
      <c r="D90" s="1" t="str">
        <f t="array" aca="1" ref="D90" ca="1">IF(ROWS('Licenciés 2023'!$1:88)&lt;=COUNTIF(cond,Feuil1!$K$50),INDEX(champ,SMALL(IF(cond=Feuil1!$K$50,ROW(INDIRECT("1:"&amp;ROWS(champ)))),ROWS('Licenciés 2023'!$1:88))),"")</f>
        <v/>
      </c>
      <c r="E90" s="1" t="str">
        <f t="array" aca="1" ref="E90" ca="1">IF(ROWS('Licenciés 2023'!$1:88)&lt;=COUNTIF(cond,Feuil1!$K$76),INDEX(champ,SMALL(IF(cond=Feuil1!$K$76,ROW(INDIRECT("1:"&amp;ROWS(champ)))),ROWS('Licenciés 2023'!$1:88))),"")</f>
        <v/>
      </c>
      <c r="F90" s="1" t="str">
        <f t="array" aca="1" ref="F90" ca="1">IF(ROWS('Licenciés 2023'!$1:88)&lt;=COUNTIF(cond,Feuil1!$K$102),INDEX(champ,SMALL(IF(cond=Feuil1!$K$102,ROW(INDIRECT("1:"&amp;ROWS(champ)))),ROWS('Licenciés 2023'!$1:88))),"")</f>
        <v/>
      </c>
      <c r="G90" s="1" t="str">
        <f t="array" aca="1" ref="G90" ca="1">IF(ROWS('Licenciés 2023'!$1:88)&lt;=COUNTIF(cond,Feuil1!$K$128),INDEX(champ,SMALL(IF(cond=Feuil1!$K$128,ROW(INDIRECT("1:"&amp;ROWS(champ)))),ROWS('Licenciés 2023'!$1:88))),"")</f>
        <v/>
      </c>
      <c r="H90" s="1" t="str">
        <f t="array" aca="1" ref="H90" ca="1">IF(ROWS('Licenciés 2023'!$1:88)&lt;=COUNTIF(cond,Feuil1!$K$154),INDEX(champ,SMALL(IF(cond=Feuil1!$K$154,ROW(INDIRECT("1:"&amp;ROWS(champ)))),ROWS('Licenciés 2023'!$1:88))),"")</f>
        <v/>
      </c>
      <c r="I90" s="1" t="str">
        <f t="array" aca="1" ref="I90" ca="1">IF(ROWS('Licenciés 2023'!$1:88)&lt;=COUNTIF(cond,Feuil1!$K$180),INDEX(champ,SMALL(IF(cond=Feuil1!$K$180,ROW(INDIRECT("1:"&amp;ROWS(champ)))),ROWS('Licenciés 2023'!$1:88))),"")</f>
        <v/>
      </c>
      <c r="J90" s="1" t="str">
        <f t="array" aca="1" ref="J90" ca="1">IF(ROWS('Licenciés 2023'!$1:88)&lt;=COUNTIF(cond,Feuil1!$K$206),INDEX(champ,SMALL(IF(cond=Feuil1!$K$206,ROW(INDIRECT("1:"&amp;ROWS(champ)))),ROWS('Licenciés 2023'!$1:88))),"")</f>
        <v/>
      </c>
    </row>
    <row r="91" spans="2:10">
      <c r="B91" s="1" t="str">
        <f t="array" aca="1" ref="B91" ca="1">IF(ROWS('Licenciés 2023'!$1:89)&lt;=COUNTIF(cond,Feuil1!$K$13),INDEX(champ,SMALL(IF(cond=Feuil1!$K$13,ROW(INDIRECT("1:"&amp;ROWS(champ)))),ROWS('Licenciés 2023'!$1:89))),"")</f>
        <v/>
      </c>
      <c r="C91" s="1" t="str">
        <f t="array" aca="1" ref="C91" ca="1">IF(ROWS('Licenciés 2023'!$1:89)&lt;=COUNTIF(cond,Feuil1!$K$24),INDEX(champ,SMALL(IF(cond=Feuil1!$K$24,ROW(INDIRECT("1:"&amp;ROWS(champ)))),ROWS('Licenciés 2023'!$1:89))),"")</f>
        <v/>
      </c>
      <c r="D91" s="1" t="str">
        <f t="array" aca="1" ref="D91" ca="1">IF(ROWS('Licenciés 2023'!$1:89)&lt;=COUNTIF(cond,Feuil1!$K$50),INDEX(champ,SMALL(IF(cond=Feuil1!$K$50,ROW(INDIRECT("1:"&amp;ROWS(champ)))),ROWS('Licenciés 2023'!$1:89))),"")</f>
        <v/>
      </c>
      <c r="E91" s="1" t="str">
        <f t="array" aca="1" ref="E91" ca="1">IF(ROWS('Licenciés 2023'!$1:89)&lt;=COUNTIF(cond,Feuil1!$K$76),INDEX(champ,SMALL(IF(cond=Feuil1!$K$76,ROW(INDIRECT("1:"&amp;ROWS(champ)))),ROWS('Licenciés 2023'!$1:89))),"")</f>
        <v/>
      </c>
      <c r="F91" s="1" t="str">
        <f t="array" aca="1" ref="F91" ca="1">IF(ROWS('Licenciés 2023'!$1:89)&lt;=COUNTIF(cond,Feuil1!$K$102),INDEX(champ,SMALL(IF(cond=Feuil1!$K$102,ROW(INDIRECT("1:"&amp;ROWS(champ)))),ROWS('Licenciés 2023'!$1:89))),"")</f>
        <v/>
      </c>
      <c r="G91" s="1" t="str">
        <f t="array" aca="1" ref="G91" ca="1">IF(ROWS('Licenciés 2023'!$1:89)&lt;=COUNTIF(cond,Feuil1!$K$128),INDEX(champ,SMALL(IF(cond=Feuil1!$K$128,ROW(INDIRECT("1:"&amp;ROWS(champ)))),ROWS('Licenciés 2023'!$1:89))),"")</f>
        <v/>
      </c>
      <c r="H91" s="1" t="str">
        <f t="array" aca="1" ref="H91" ca="1">IF(ROWS('Licenciés 2023'!$1:89)&lt;=COUNTIF(cond,Feuil1!$K$154),INDEX(champ,SMALL(IF(cond=Feuil1!$K$154,ROW(INDIRECT("1:"&amp;ROWS(champ)))),ROWS('Licenciés 2023'!$1:89))),"")</f>
        <v/>
      </c>
      <c r="I91" s="1" t="str">
        <f t="array" aca="1" ref="I91" ca="1">IF(ROWS('Licenciés 2023'!$1:89)&lt;=COUNTIF(cond,Feuil1!$K$180),INDEX(champ,SMALL(IF(cond=Feuil1!$K$180,ROW(INDIRECT("1:"&amp;ROWS(champ)))),ROWS('Licenciés 2023'!$1:89))),"")</f>
        <v/>
      </c>
      <c r="J91" s="1" t="str">
        <f t="array" aca="1" ref="J91" ca="1">IF(ROWS('Licenciés 2023'!$1:89)&lt;=COUNTIF(cond,Feuil1!$K$206),INDEX(champ,SMALL(IF(cond=Feuil1!$K$206,ROW(INDIRECT("1:"&amp;ROWS(champ)))),ROWS('Licenciés 2023'!$1:89))),"")</f>
        <v/>
      </c>
    </row>
    <row r="92" spans="2:10">
      <c r="B92" s="1" t="str">
        <f t="array" aca="1" ref="B92" ca="1">IF(ROWS('Licenciés 2023'!$1:90)&lt;=COUNTIF(cond,Feuil1!$K$13),INDEX(champ,SMALL(IF(cond=Feuil1!$K$13,ROW(INDIRECT("1:"&amp;ROWS(champ)))),ROWS('Licenciés 2023'!$1:90))),"")</f>
        <v/>
      </c>
      <c r="C92" s="1" t="str">
        <f t="array" aca="1" ref="C92" ca="1">IF(ROWS('Licenciés 2023'!$1:90)&lt;=COUNTIF(cond,Feuil1!$K$24),INDEX(champ,SMALL(IF(cond=Feuil1!$K$24,ROW(INDIRECT("1:"&amp;ROWS(champ)))),ROWS('Licenciés 2023'!$1:90))),"")</f>
        <v/>
      </c>
      <c r="D92" s="1" t="str">
        <f t="array" aca="1" ref="D92" ca="1">IF(ROWS('Licenciés 2023'!$1:90)&lt;=COUNTIF(cond,Feuil1!$K$50),INDEX(champ,SMALL(IF(cond=Feuil1!$K$50,ROW(INDIRECT("1:"&amp;ROWS(champ)))),ROWS('Licenciés 2023'!$1:90))),"")</f>
        <v/>
      </c>
      <c r="E92" s="1" t="str">
        <f t="array" aca="1" ref="E92" ca="1">IF(ROWS('Licenciés 2023'!$1:90)&lt;=COUNTIF(cond,Feuil1!$K$76),INDEX(champ,SMALL(IF(cond=Feuil1!$K$76,ROW(INDIRECT("1:"&amp;ROWS(champ)))),ROWS('Licenciés 2023'!$1:90))),"")</f>
        <v/>
      </c>
      <c r="F92" s="1" t="str">
        <f t="array" aca="1" ref="F92" ca="1">IF(ROWS('Licenciés 2023'!$1:90)&lt;=COUNTIF(cond,Feuil1!$K$102),INDEX(champ,SMALL(IF(cond=Feuil1!$K$102,ROW(INDIRECT("1:"&amp;ROWS(champ)))),ROWS('Licenciés 2023'!$1:90))),"")</f>
        <v/>
      </c>
      <c r="G92" s="1" t="str">
        <f t="array" aca="1" ref="G92" ca="1">IF(ROWS('Licenciés 2023'!$1:90)&lt;=COUNTIF(cond,Feuil1!$K$128),INDEX(champ,SMALL(IF(cond=Feuil1!$K$128,ROW(INDIRECT("1:"&amp;ROWS(champ)))),ROWS('Licenciés 2023'!$1:90))),"")</f>
        <v/>
      </c>
      <c r="H92" s="1" t="str">
        <f t="array" aca="1" ref="H92" ca="1">IF(ROWS('Licenciés 2023'!$1:90)&lt;=COUNTIF(cond,Feuil1!$K$154),INDEX(champ,SMALL(IF(cond=Feuil1!$K$154,ROW(INDIRECT("1:"&amp;ROWS(champ)))),ROWS('Licenciés 2023'!$1:90))),"")</f>
        <v/>
      </c>
      <c r="I92" s="1" t="str">
        <f t="array" aca="1" ref="I92" ca="1">IF(ROWS('Licenciés 2023'!$1:90)&lt;=COUNTIF(cond,Feuil1!$K$180),INDEX(champ,SMALL(IF(cond=Feuil1!$K$180,ROW(INDIRECT("1:"&amp;ROWS(champ)))),ROWS('Licenciés 2023'!$1:90))),"")</f>
        <v/>
      </c>
      <c r="J92" s="1" t="str">
        <f t="array" aca="1" ref="J92" ca="1">IF(ROWS('Licenciés 2023'!$1:90)&lt;=COUNTIF(cond,Feuil1!$K$206),INDEX(champ,SMALL(IF(cond=Feuil1!$K$206,ROW(INDIRECT("1:"&amp;ROWS(champ)))),ROWS('Licenciés 2023'!$1:90))),"")</f>
        <v/>
      </c>
    </row>
    <row r="93" spans="2:10">
      <c r="B93" s="1" t="str">
        <f t="array" aca="1" ref="B93" ca="1">IF(ROWS('Licenciés 2023'!$1:91)&lt;=COUNTIF(cond,Feuil1!$K$13),INDEX(champ,SMALL(IF(cond=Feuil1!$K$13,ROW(INDIRECT("1:"&amp;ROWS(champ)))),ROWS('Licenciés 2023'!$1:91))),"")</f>
        <v/>
      </c>
      <c r="C93" s="1" t="str">
        <f t="array" aca="1" ref="C93" ca="1">IF(ROWS('Licenciés 2023'!$1:91)&lt;=COUNTIF(cond,Feuil1!$K$24),INDEX(champ,SMALL(IF(cond=Feuil1!$K$24,ROW(INDIRECT("1:"&amp;ROWS(champ)))),ROWS('Licenciés 2023'!$1:91))),"")</f>
        <v/>
      </c>
      <c r="D93" s="1" t="str">
        <f t="array" aca="1" ref="D93" ca="1">IF(ROWS('Licenciés 2023'!$1:91)&lt;=COUNTIF(cond,Feuil1!$K$50),INDEX(champ,SMALL(IF(cond=Feuil1!$K$50,ROW(INDIRECT("1:"&amp;ROWS(champ)))),ROWS('Licenciés 2023'!$1:91))),"")</f>
        <v/>
      </c>
      <c r="E93" s="1" t="str">
        <f t="array" aca="1" ref="E93" ca="1">IF(ROWS('Licenciés 2023'!$1:91)&lt;=COUNTIF(cond,Feuil1!$K$76),INDEX(champ,SMALL(IF(cond=Feuil1!$K$76,ROW(INDIRECT("1:"&amp;ROWS(champ)))),ROWS('Licenciés 2023'!$1:91))),"")</f>
        <v/>
      </c>
      <c r="F93" s="1" t="str">
        <f t="array" aca="1" ref="F93" ca="1">IF(ROWS('Licenciés 2023'!$1:91)&lt;=COUNTIF(cond,Feuil1!$K$102),INDEX(champ,SMALL(IF(cond=Feuil1!$K$102,ROW(INDIRECT("1:"&amp;ROWS(champ)))),ROWS('Licenciés 2023'!$1:91))),"")</f>
        <v/>
      </c>
      <c r="G93" s="1" t="str">
        <f t="array" aca="1" ref="G93" ca="1">IF(ROWS('Licenciés 2023'!$1:91)&lt;=COUNTIF(cond,Feuil1!$K$128),INDEX(champ,SMALL(IF(cond=Feuil1!$K$128,ROW(INDIRECT("1:"&amp;ROWS(champ)))),ROWS('Licenciés 2023'!$1:91))),"")</f>
        <v/>
      </c>
      <c r="H93" s="1" t="str">
        <f t="array" aca="1" ref="H93" ca="1">IF(ROWS('Licenciés 2023'!$1:91)&lt;=COUNTIF(cond,Feuil1!$K$154),INDEX(champ,SMALL(IF(cond=Feuil1!$K$154,ROW(INDIRECT("1:"&amp;ROWS(champ)))),ROWS('Licenciés 2023'!$1:91))),"")</f>
        <v/>
      </c>
      <c r="I93" s="1" t="str">
        <f t="array" aca="1" ref="I93" ca="1">IF(ROWS('Licenciés 2023'!$1:91)&lt;=COUNTIF(cond,Feuil1!$K$180),INDEX(champ,SMALL(IF(cond=Feuil1!$K$180,ROW(INDIRECT("1:"&amp;ROWS(champ)))),ROWS('Licenciés 2023'!$1:91))),"")</f>
        <v/>
      </c>
      <c r="J93" s="1" t="str">
        <f t="array" aca="1" ref="J93" ca="1">IF(ROWS('Licenciés 2023'!$1:91)&lt;=COUNTIF(cond,Feuil1!$K$206),INDEX(champ,SMALL(IF(cond=Feuil1!$K$206,ROW(INDIRECT("1:"&amp;ROWS(champ)))),ROWS('Licenciés 2023'!$1:91))),"")</f>
        <v/>
      </c>
    </row>
    <row r="94" spans="2:10">
      <c r="B94" s="1" t="str">
        <f t="array" aca="1" ref="B94" ca="1">IF(ROWS('Licenciés 2023'!$1:92)&lt;=COUNTIF(cond,Feuil1!$K$13),INDEX(champ,SMALL(IF(cond=Feuil1!$K$13,ROW(INDIRECT("1:"&amp;ROWS(champ)))),ROWS('Licenciés 2023'!$1:92))),"")</f>
        <v/>
      </c>
      <c r="C94" s="1" t="str">
        <f t="array" aca="1" ref="C94" ca="1">IF(ROWS('Licenciés 2023'!$1:92)&lt;=COUNTIF(cond,Feuil1!$K$24),INDEX(champ,SMALL(IF(cond=Feuil1!$K$24,ROW(INDIRECT("1:"&amp;ROWS(champ)))),ROWS('Licenciés 2023'!$1:92))),"")</f>
        <v/>
      </c>
      <c r="D94" s="1" t="str">
        <f t="array" aca="1" ref="D94" ca="1">IF(ROWS('Licenciés 2023'!$1:92)&lt;=COUNTIF(cond,Feuil1!$K$50),INDEX(champ,SMALL(IF(cond=Feuil1!$K$50,ROW(INDIRECT("1:"&amp;ROWS(champ)))),ROWS('Licenciés 2023'!$1:92))),"")</f>
        <v/>
      </c>
      <c r="E94" s="1" t="str">
        <f t="array" aca="1" ref="E94" ca="1">IF(ROWS('Licenciés 2023'!$1:92)&lt;=COUNTIF(cond,Feuil1!$K$76),INDEX(champ,SMALL(IF(cond=Feuil1!$K$76,ROW(INDIRECT("1:"&amp;ROWS(champ)))),ROWS('Licenciés 2023'!$1:92))),"")</f>
        <v/>
      </c>
      <c r="F94" s="1" t="str">
        <f t="array" aca="1" ref="F94" ca="1">IF(ROWS('Licenciés 2023'!$1:92)&lt;=COUNTIF(cond,Feuil1!$K$102),INDEX(champ,SMALL(IF(cond=Feuil1!$K$102,ROW(INDIRECT("1:"&amp;ROWS(champ)))),ROWS('Licenciés 2023'!$1:92))),"")</f>
        <v/>
      </c>
      <c r="G94" s="1" t="str">
        <f t="array" aca="1" ref="G94" ca="1">IF(ROWS('Licenciés 2023'!$1:92)&lt;=COUNTIF(cond,Feuil1!$K$128),INDEX(champ,SMALL(IF(cond=Feuil1!$K$128,ROW(INDIRECT("1:"&amp;ROWS(champ)))),ROWS('Licenciés 2023'!$1:92))),"")</f>
        <v/>
      </c>
      <c r="H94" s="1" t="str">
        <f t="array" aca="1" ref="H94" ca="1">IF(ROWS('Licenciés 2023'!$1:92)&lt;=COUNTIF(cond,Feuil1!$K$154),INDEX(champ,SMALL(IF(cond=Feuil1!$K$154,ROW(INDIRECT("1:"&amp;ROWS(champ)))),ROWS('Licenciés 2023'!$1:92))),"")</f>
        <v/>
      </c>
      <c r="I94" s="1" t="str">
        <f t="array" aca="1" ref="I94" ca="1">IF(ROWS('Licenciés 2023'!$1:92)&lt;=COUNTIF(cond,Feuil1!$K$180),INDEX(champ,SMALL(IF(cond=Feuil1!$K$180,ROW(INDIRECT("1:"&amp;ROWS(champ)))),ROWS('Licenciés 2023'!$1:92))),"")</f>
        <v/>
      </c>
      <c r="J94" s="1" t="str">
        <f t="array" aca="1" ref="J94" ca="1">IF(ROWS('Licenciés 2023'!$1:92)&lt;=COUNTIF(cond,Feuil1!$K$206),INDEX(champ,SMALL(IF(cond=Feuil1!$K$206,ROW(INDIRECT("1:"&amp;ROWS(champ)))),ROWS('Licenciés 2023'!$1:92))),"")</f>
        <v/>
      </c>
    </row>
    <row r="95" spans="2:10">
      <c r="B95" s="1" t="str">
        <f t="array" aca="1" ref="B95" ca="1">IF(ROWS('Licenciés 2023'!$1:93)&lt;=COUNTIF(cond,Feuil1!$K$13),INDEX(champ,SMALL(IF(cond=Feuil1!$K$13,ROW(INDIRECT("1:"&amp;ROWS(champ)))),ROWS('Licenciés 2023'!$1:93))),"")</f>
        <v/>
      </c>
      <c r="C95" s="1" t="str">
        <f t="array" aca="1" ref="C95" ca="1">IF(ROWS('Licenciés 2023'!$1:93)&lt;=COUNTIF(cond,Feuil1!$K$24),INDEX(champ,SMALL(IF(cond=Feuil1!$K$24,ROW(INDIRECT("1:"&amp;ROWS(champ)))),ROWS('Licenciés 2023'!$1:93))),"")</f>
        <v/>
      </c>
      <c r="D95" s="1" t="str">
        <f t="array" aca="1" ref="D95" ca="1">IF(ROWS('Licenciés 2023'!$1:93)&lt;=COUNTIF(cond,Feuil1!$K$50),INDEX(champ,SMALL(IF(cond=Feuil1!$K$50,ROW(INDIRECT("1:"&amp;ROWS(champ)))),ROWS('Licenciés 2023'!$1:93))),"")</f>
        <v/>
      </c>
      <c r="E95" s="1" t="str">
        <f t="array" aca="1" ref="E95" ca="1">IF(ROWS('Licenciés 2023'!$1:93)&lt;=COUNTIF(cond,Feuil1!$K$76),INDEX(champ,SMALL(IF(cond=Feuil1!$K$76,ROW(INDIRECT("1:"&amp;ROWS(champ)))),ROWS('Licenciés 2023'!$1:93))),"")</f>
        <v/>
      </c>
      <c r="F95" s="1" t="str">
        <f t="array" aca="1" ref="F95" ca="1">IF(ROWS('Licenciés 2023'!$1:93)&lt;=COUNTIF(cond,Feuil1!$K$102),INDEX(champ,SMALL(IF(cond=Feuil1!$K$102,ROW(INDIRECT("1:"&amp;ROWS(champ)))),ROWS('Licenciés 2023'!$1:93))),"")</f>
        <v/>
      </c>
      <c r="G95" s="1" t="str">
        <f t="array" aca="1" ref="G95" ca="1">IF(ROWS('Licenciés 2023'!$1:93)&lt;=COUNTIF(cond,Feuil1!$K$128),INDEX(champ,SMALL(IF(cond=Feuil1!$K$128,ROW(INDIRECT("1:"&amp;ROWS(champ)))),ROWS('Licenciés 2023'!$1:93))),"")</f>
        <v/>
      </c>
      <c r="H95" s="1" t="str">
        <f t="array" aca="1" ref="H95" ca="1">IF(ROWS('Licenciés 2023'!$1:93)&lt;=COUNTIF(cond,Feuil1!$K$154),INDEX(champ,SMALL(IF(cond=Feuil1!$K$154,ROW(INDIRECT("1:"&amp;ROWS(champ)))),ROWS('Licenciés 2023'!$1:93))),"")</f>
        <v/>
      </c>
      <c r="I95" s="1" t="str">
        <f t="array" aca="1" ref="I95" ca="1">IF(ROWS('Licenciés 2023'!$1:93)&lt;=COUNTIF(cond,Feuil1!$K$180),INDEX(champ,SMALL(IF(cond=Feuil1!$K$180,ROW(INDIRECT("1:"&amp;ROWS(champ)))),ROWS('Licenciés 2023'!$1:93))),"")</f>
        <v/>
      </c>
      <c r="J95" s="1" t="str">
        <f t="array" aca="1" ref="J95" ca="1">IF(ROWS('Licenciés 2023'!$1:93)&lt;=COUNTIF(cond,Feuil1!$K$206),INDEX(champ,SMALL(IF(cond=Feuil1!$K$206,ROW(INDIRECT("1:"&amp;ROWS(champ)))),ROWS('Licenciés 2023'!$1:93))),"")</f>
        <v/>
      </c>
    </row>
    <row r="96" spans="2:10">
      <c r="B96" s="1" t="str">
        <f t="array" aca="1" ref="B96" ca="1">IF(ROWS('Licenciés 2023'!$1:94)&lt;=COUNTIF(cond,Feuil1!$K$13),INDEX(champ,SMALL(IF(cond=Feuil1!$K$13,ROW(INDIRECT("1:"&amp;ROWS(champ)))),ROWS('Licenciés 2023'!$1:94))),"")</f>
        <v/>
      </c>
      <c r="C96" s="1" t="str">
        <f t="array" aca="1" ref="C96" ca="1">IF(ROWS('Licenciés 2023'!$1:94)&lt;=COUNTIF(cond,Feuil1!$K$24),INDEX(champ,SMALL(IF(cond=Feuil1!$K$24,ROW(INDIRECT("1:"&amp;ROWS(champ)))),ROWS('Licenciés 2023'!$1:94))),"")</f>
        <v/>
      </c>
      <c r="D96" s="1" t="str">
        <f t="array" aca="1" ref="D96" ca="1">IF(ROWS('Licenciés 2023'!$1:94)&lt;=COUNTIF(cond,Feuil1!$K$50),INDEX(champ,SMALL(IF(cond=Feuil1!$K$50,ROW(INDIRECT("1:"&amp;ROWS(champ)))),ROWS('Licenciés 2023'!$1:94))),"")</f>
        <v/>
      </c>
      <c r="E96" s="1" t="str">
        <f t="array" aca="1" ref="E96" ca="1">IF(ROWS('Licenciés 2023'!$1:94)&lt;=COUNTIF(cond,Feuil1!$K$76),INDEX(champ,SMALL(IF(cond=Feuil1!$K$76,ROW(INDIRECT("1:"&amp;ROWS(champ)))),ROWS('Licenciés 2023'!$1:94))),"")</f>
        <v/>
      </c>
      <c r="F96" s="1" t="str">
        <f t="array" aca="1" ref="F96" ca="1">IF(ROWS('Licenciés 2023'!$1:94)&lt;=COUNTIF(cond,Feuil1!$K$102),INDEX(champ,SMALL(IF(cond=Feuil1!$K$102,ROW(INDIRECT("1:"&amp;ROWS(champ)))),ROWS('Licenciés 2023'!$1:94))),"")</f>
        <v/>
      </c>
      <c r="G96" s="1" t="str">
        <f t="array" aca="1" ref="G96" ca="1">IF(ROWS('Licenciés 2023'!$1:94)&lt;=COUNTIF(cond,Feuil1!$K$128),INDEX(champ,SMALL(IF(cond=Feuil1!$K$128,ROW(INDIRECT("1:"&amp;ROWS(champ)))),ROWS('Licenciés 2023'!$1:94))),"")</f>
        <v/>
      </c>
      <c r="H96" s="1" t="str">
        <f t="array" aca="1" ref="H96" ca="1">IF(ROWS('Licenciés 2023'!$1:94)&lt;=COUNTIF(cond,Feuil1!$K$154),INDEX(champ,SMALL(IF(cond=Feuil1!$K$154,ROW(INDIRECT("1:"&amp;ROWS(champ)))),ROWS('Licenciés 2023'!$1:94))),"")</f>
        <v/>
      </c>
      <c r="I96" s="1" t="str">
        <f t="array" aca="1" ref="I96" ca="1">IF(ROWS('Licenciés 2023'!$1:94)&lt;=COUNTIF(cond,Feuil1!$K$180),INDEX(champ,SMALL(IF(cond=Feuil1!$K$180,ROW(INDIRECT("1:"&amp;ROWS(champ)))),ROWS('Licenciés 2023'!$1:94))),"")</f>
        <v/>
      </c>
      <c r="J96" s="1" t="str">
        <f t="array" aca="1" ref="J96" ca="1">IF(ROWS('Licenciés 2023'!$1:94)&lt;=COUNTIF(cond,Feuil1!$K$206),INDEX(champ,SMALL(IF(cond=Feuil1!$K$206,ROW(INDIRECT("1:"&amp;ROWS(champ)))),ROWS('Licenciés 2023'!$1:94))),"")</f>
        <v/>
      </c>
    </row>
    <row r="97" spans="2:10">
      <c r="B97" s="1" t="str">
        <f t="array" aca="1" ref="B97" ca="1">IF(ROWS('Licenciés 2023'!$1:95)&lt;=COUNTIF(cond,Feuil1!$K$13),INDEX(champ,SMALL(IF(cond=Feuil1!$K$13,ROW(INDIRECT("1:"&amp;ROWS(champ)))),ROWS('Licenciés 2023'!$1:95))),"")</f>
        <v/>
      </c>
      <c r="C97" s="1" t="str">
        <f t="array" aca="1" ref="C97" ca="1">IF(ROWS('Licenciés 2023'!$1:95)&lt;=COUNTIF(cond,Feuil1!$K$24),INDEX(champ,SMALL(IF(cond=Feuil1!$K$24,ROW(INDIRECT("1:"&amp;ROWS(champ)))),ROWS('Licenciés 2023'!$1:95))),"")</f>
        <v/>
      </c>
      <c r="D97" s="1" t="str">
        <f t="array" aca="1" ref="D97" ca="1">IF(ROWS('Licenciés 2023'!$1:95)&lt;=COUNTIF(cond,Feuil1!$K$50),INDEX(champ,SMALL(IF(cond=Feuil1!$K$50,ROW(INDIRECT("1:"&amp;ROWS(champ)))),ROWS('Licenciés 2023'!$1:95))),"")</f>
        <v/>
      </c>
      <c r="E97" s="1" t="str">
        <f t="array" aca="1" ref="E97" ca="1">IF(ROWS('Licenciés 2023'!$1:95)&lt;=COUNTIF(cond,Feuil1!$K$76),INDEX(champ,SMALL(IF(cond=Feuil1!$K$76,ROW(INDIRECT("1:"&amp;ROWS(champ)))),ROWS('Licenciés 2023'!$1:95))),"")</f>
        <v/>
      </c>
      <c r="F97" s="1" t="str">
        <f t="array" aca="1" ref="F97" ca="1">IF(ROWS('Licenciés 2023'!$1:95)&lt;=COUNTIF(cond,Feuil1!$K$102),INDEX(champ,SMALL(IF(cond=Feuil1!$K$102,ROW(INDIRECT("1:"&amp;ROWS(champ)))),ROWS('Licenciés 2023'!$1:95))),"")</f>
        <v/>
      </c>
      <c r="G97" s="1" t="str">
        <f t="array" aca="1" ref="G97" ca="1">IF(ROWS('Licenciés 2023'!$1:95)&lt;=COUNTIF(cond,Feuil1!$K$128),INDEX(champ,SMALL(IF(cond=Feuil1!$K$128,ROW(INDIRECT("1:"&amp;ROWS(champ)))),ROWS('Licenciés 2023'!$1:95))),"")</f>
        <v/>
      </c>
      <c r="H97" s="1" t="str">
        <f t="array" aca="1" ref="H97" ca="1">IF(ROWS('Licenciés 2023'!$1:95)&lt;=COUNTIF(cond,Feuil1!$K$154),INDEX(champ,SMALL(IF(cond=Feuil1!$K$154,ROW(INDIRECT("1:"&amp;ROWS(champ)))),ROWS('Licenciés 2023'!$1:95))),"")</f>
        <v/>
      </c>
      <c r="I97" s="1" t="str">
        <f t="array" aca="1" ref="I97" ca="1">IF(ROWS('Licenciés 2023'!$1:95)&lt;=COUNTIF(cond,Feuil1!$K$180),INDEX(champ,SMALL(IF(cond=Feuil1!$K$180,ROW(INDIRECT("1:"&amp;ROWS(champ)))),ROWS('Licenciés 2023'!$1:95))),"")</f>
        <v/>
      </c>
      <c r="J97" s="1" t="str">
        <f t="array" aca="1" ref="J97" ca="1">IF(ROWS('Licenciés 2023'!$1:95)&lt;=COUNTIF(cond,Feuil1!$K$206),INDEX(champ,SMALL(IF(cond=Feuil1!$K$206,ROW(INDIRECT("1:"&amp;ROWS(champ)))),ROWS('Licenciés 2023'!$1:95))),"")</f>
        <v/>
      </c>
    </row>
    <row r="98" spans="2:10">
      <c r="B98" s="1" t="str">
        <f t="array" aca="1" ref="B98" ca="1">IF(ROWS('Licenciés 2023'!$1:96)&lt;=COUNTIF(cond,Feuil1!$K$13),INDEX(champ,SMALL(IF(cond=Feuil1!$K$13,ROW(INDIRECT("1:"&amp;ROWS(champ)))),ROWS('Licenciés 2023'!$1:96))),"")</f>
        <v/>
      </c>
      <c r="C98" s="1" t="str">
        <f t="array" aca="1" ref="C98" ca="1">IF(ROWS('Licenciés 2023'!$1:96)&lt;=COUNTIF(cond,Feuil1!$K$24),INDEX(champ,SMALL(IF(cond=Feuil1!$K$24,ROW(INDIRECT("1:"&amp;ROWS(champ)))),ROWS('Licenciés 2023'!$1:96))),"")</f>
        <v/>
      </c>
      <c r="D98" s="1" t="str">
        <f t="array" aca="1" ref="D98" ca="1">IF(ROWS('Licenciés 2023'!$1:96)&lt;=COUNTIF(cond,Feuil1!$K$50),INDEX(champ,SMALL(IF(cond=Feuil1!$K$50,ROW(INDIRECT("1:"&amp;ROWS(champ)))),ROWS('Licenciés 2023'!$1:96))),"")</f>
        <v/>
      </c>
      <c r="E98" s="1" t="str">
        <f t="array" aca="1" ref="E98" ca="1">IF(ROWS('Licenciés 2023'!$1:96)&lt;=COUNTIF(cond,Feuil1!$K$76),INDEX(champ,SMALL(IF(cond=Feuil1!$K$76,ROW(INDIRECT("1:"&amp;ROWS(champ)))),ROWS('Licenciés 2023'!$1:96))),"")</f>
        <v/>
      </c>
      <c r="F98" s="1" t="str">
        <f t="array" aca="1" ref="F98" ca="1">IF(ROWS('Licenciés 2023'!$1:96)&lt;=COUNTIF(cond,Feuil1!$K$102),INDEX(champ,SMALL(IF(cond=Feuil1!$K$102,ROW(INDIRECT("1:"&amp;ROWS(champ)))),ROWS('Licenciés 2023'!$1:96))),"")</f>
        <v/>
      </c>
      <c r="G98" s="1" t="str">
        <f t="array" aca="1" ref="G98" ca="1">IF(ROWS('Licenciés 2023'!$1:96)&lt;=COUNTIF(cond,Feuil1!$K$128),INDEX(champ,SMALL(IF(cond=Feuil1!$K$128,ROW(INDIRECT("1:"&amp;ROWS(champ)))),ROWS('Licenciés 2023'!$1:96))),"")</f>
        <v/>
      </c>
      <c r="H98" s="1" t="str">
        <f t="array" aca="1" ref="H98" ca="1">IF(ROWS('Licenciés 2023'!$1:96)&lt;=COUNTIF(cond,Feuil1!$K$154),INDEX(champ,SMALL(IF(cond=Feuil1!$K$154,ROW(INDIRECT("1:"&amp;ROWS(champ)))),ROWS('Licenciés 2023'!$1:96))),"")</f>
        <v/>
      </c>
      <c r="I98" s="1" t="str">
        <f t="array" aca="1" ref="I98" ca="1">IF(ROWS('Licenciés 2023'!$1:96)&lt;=COUNTIF(cond,Feuil1!$K$180),INDEX(champ,SMALL(IF(cond=Feuil1!$K$180,ROW(INDIRECT("1:"&amp;ROWS(champ)))),ROWS('Licenciés 2023'!$1:96))),"")</f>
        <v/>
      </c>
      <c r="J98" s="1" t="str">
        <f t="array" aca="1" ref="J98" ca="1">IF(ROWS('Licenciés 2023'!$1:96)&lt;=COUNTIF(cond,Feuil1!$K$206),INDEX(champ,SMALL(IF(cond=Feuil1!$K$206,ROW(INDIRECT("1:"&amp;ROWS(champ)))),ROWS('Licenciés 2023'!$1:96))),"")</f>
        <v/>
      </c>
    </row>
    <row r="99" spans="2:10">
      <c r="B99" s="1" t="str">
        <f t="array" aca="1" ref="B99" ca="1">IF(ROWS('Licenciés 2023'!$1:97)&lt;=COUNTIF(cond,Feuil1!$K$13),INDEX(champ,SMALL(IF(cond=Feuil1!$K$13,ROW(INDIRECT("1:"&amp;ROWS(champ)))),ROWS('Licenciés 2023'!$1:97))),"")</f>
        <v/>
      </c>
      <c r="C99" s="1" t="str">
        <f t="array" aca="1" ref="C99" ca="1">IF(ROWS('Licenciés 2023'!$1:97)&lt;=COUNTIF(cond,Feuil1!$K$24),INDEX(champ,SMALL(IF(cond=Feuil1!$K$24,ROW(INDIRECT("1:"&amp;ROWS(champ)))),ROWS('Licenciés 2023'!$1:97))),"")</f>
        <v/>
      </c>
      <c r="D99" s="1" t="str">
        <f t="array" aca="1" ref="D99" ca="1">IF(ROWS('Licenciés 2023'!$1:97)&lt;=COUNTIF(cond,Feuil1!$K$50),INDEX(champ,SMALL(IF(cond=Feuil1!$K$50,ROW(INDIRECT("1:"&amp;ROWS(champ)))),ROWS('Licenciés 2023'!$1:97))),"")</f>
        <v/>
      </c>
      <c r="E99" s="1" t="str">
        <f t="array" aca="1" ref="E99" ca="1">IF(ROWS('Licenciés 2023'!$1:97)&lt;=COUNTIF(cond,Feuil1!$K$76),INDEX(champ,SMALL(IF(cond=Feuil1!$K$76,ROW(INDIRECT("1:"&amp;ROWS(champ)))),ROWS('Licenciés 2023'!$1:97))),"")</f>
        <v/>
      </c>
      <c r="F99" s="1" t="str">
        <f t="array" aca="1" ref="F99" ca="1">IF(ROWS('Licenciés 2023'!$1:97)&lt;=COUNTIF(cond,Feuil1!$K$102),INDEX(champ,SMALL(IF(cond=Feuil1!$K$102,ROW(INDIRECT("1:"&amp;ROWS(champ)))),ROWS('Licenciés 2023'!$1:97))),"")</f>
        <v/>
      </c>
      <c r="G99" s="1" t="str">
        <f t="array" aca="1" ref="G99" ca="1">IF(ROWS('Licenciés 2023'!$1:97)&lt;=COUNTIF(cond,Feuil1!$K$128),INDEX(champ,SMALL(IF(cond=Feuil1!$K$128,ROW(INDIRECT("1:"&amp;ROWS(champ)))),ROWS('Licenciés 2023'!$1:97))),"")</f>
        <v/>
      </c>
      <c r="H99" s="1" t="str">
        <f t="array" aca="1" ref="H99" ca="1">IF(ROWS('Licenciés 2023'!$1:97)&lt;=COUNTIF(cond,Feuil1!$K$154),INDEX(champ,SMALL(IF(cond=Feuil1!$K$154,ROW(INDIRECT("1:"&amp;ROWS(champ)))),ROWS('Licenciés 2023'!$1:97))),"")</f>
        <v/>
      </c>
      <c r="I99" s="1" t="str">
        <f t="array" aca="1" ref="I99" ca="1">IF(ROWS('Licenciés 2023'!$1:97)&lt;=COUNTIF(cond,Feuil1!$K$180),INDEX(champ,SMALL(IF(cond=Feuil1!$K$180,ROW(INDIRECT("1:"&amp;ROWS(champ)))),ROWS('Licenciés 2023'!$1:97))),"")</f>
        <v/>
      </c>
      <c r="J99" s="1" t="str">
        <f t="array" aca="1" ref="J99" ca="1">IF(ROWS('Licenciés 2023'!$1:97)&lt;=COUNTIF(cond,Feuil1!$K$206),INDEX(champ,SMALL(IF(cond=Feuil1!$K$206,ROW(INDIRECT("1:"&amp;ROWS(champ)))),ROWS('Licenciés 2023'!$1:97))),"")</f>
        <v/>
      </c>
    </row>
    <row r="100" spans="2:10">
      <c r="B100" s="1" t="str">
        <f t="array" aca="1" ref="B100" ca="1">IF(ROWS('Licenciés 2023'!$1:98)&lt;=COUNTIF(cond,Feuil1!$K$13),INDEX(champ,SMALL(IF(cond=Feuil1!$K$13,ROW(INDIRECT("1:"&amp;ROWS(champ)))),ROWS('Licenciés 2023'!$1:98))),"")</f>
        <v/>
      </c>
      <c r="C100" s="1" t="str">
        <f t="array" aca="1" ref="C100" ca="1">IF(ROWS('Licenciés 2023'!$1:98)&lt;=COUNTIF(cond,Feuil1!$K$24),INDEX(champ,SMALL(IF(cond=Feuil1!$K$24,ROW(INDIRECT("1:"&amp;ROWS(champ)))),ROWS('Licenciés 2023'!$1:98))),"")</f>
        <v/>
      </c>
      <c r="D100" s="1" t="str">
        <f t="array" aca="1" ref="D100" ca="1">IF(ROWS('Licenciés 2023'!$1:98)&lt;=COUNTIF(cond,Feuil1!$K$50),INDEX(champ,SMALL(IF(cond=Feuil1!$K$50,ROW(INDIRECT("1:"&amp;ROWS(champ)))),ROWS('Licenciés 2023'!$1:98))),"")</f>
        <v/>
      </c>
      <c r="E100" s="1" t="str">
        <f t="array" aca="1" ref="E100" ca="1">IF(ROWS('Licenciés 2023'!$1:98)&lt;=COUNTIF(cond,Feuil1!$K$76),INDEX(champ,SMALL(IF(cond=Feuil1!$K$76,ROW(INDIRECT("1:"&amp;ROWS(champ)))),ROWS('Licenciés 2023'!$1:98))),"")</f>
        <v/>
      </c>
      <c r="F100" s="1" t="str">
        <f t="array" aca="1" ref="F100" ca="1">IF(ROWS('Licenciés 2023'!$1:98)&lt;=COUNTIF(cond,Feuil1!$K$102),INDEX(champ,SMALL(IF(cond=Feuil1!$K$102,ROW(INDIRECT("1:"&amp;ROWS(champ)))),ROWS('Licenciés 2023'!$1:98))),"")</f>
        <v/>
      </c>
      <c r="G100" s="1" t="str">
        <f t="array" aca="1" ref="G100" ca="1">IF(ROWS('Licenciés 2023'!$1:98)&lt;=COUNTIF(cond,Feuil1!$K$128),INDEX(champ,SMALL(IF(cond=Feuil1!$K$128,ROW(INDIRECT("1:"&amp;ROWS(champ)))),ROWS('Licenciés 2023'!$1:98))),"")</f>
        <v/>
      </c>
      <c r="H100" s="1" t="str">
        <f t="array" aca="1" ref="H100" ca="1">IF(ROWS('Licenciés 2023'!$1:98)&lt;=COUNTIF(cond,Feuil1!$K$154),INDEX(champ,SMALL(IF(cond=Feuil1!$K$154,ROW(INDIRECT("1:"&amp;ROWS(champ)))),ROWS('Licenciés 2023'!$1:98))),"")</f>
        <v/>
      </c>
      <c r="I100" s="1" t="str">
        <f t="array" aca="1" ref="I100" ca="1">IF(ROWS('Licenciés 2023'!$1:98)&lt;=COUNTIF(cond,Feuil1!$K$180),INDEX(champ,SMALL(IF(cond=Feuil1!$K$180,ROW(INDIRECT("1:"&amp;ROWS(champ)))),ROWS('Licenciés 2023'!$1:98))),"")</f>
        <v/>
      </c>
      <c r="J100" s="1" t="str">
        <f t="array" aca="1" ref="J100" ca="1">IF(ROWS('Licenciés 2023'!$1:98)&lt;=COUNTIF(cond,Feuil1!$K$206),INDEX(champ,SMALL(IF(cond=Feuil1!$K$206,ROW(INDIRECT("1:"&amp;ROWS(champ)))),ROWS('Licenciés 2023'!$1:98))),"")</f>
        <v/>
      </c>
    </row>
    <row r="101" spans="2:10">
      <c r="B101" s="1" t="str">
        <f t="array" aca="1" ref="B101" ca="1">IF(ROWS('Licenciés 2023'!$1:99)&lt;=COUNTIF(cond,Feuil1!$K$13),INDEX(champ,SMALL(IF(cond=Feuil1!$K$13,ROW(INDIRECT("1:"&amp;ROWS(champ)))),ROWS('Licenciés 2023'!$1:99))),"")</f>
        <v/>
      </c>
      <c r="C101" s="1" t="str">
        <f t="array" aca="1" ref="C101" ca="1">IF(ROWS('Licenciés 2023'!$1:99)&lt;=COUNTIF(cond,Feuil1!$K$24),INDEX(champ,SMALL(IF(cond=Feuil1!$K$24,ROW(INDIRECT("1:"&amp;ROWS(champ)))),ROWS('Licenciés 2023'!$1:99))),"")</f>
        <v/>
      </c>
      <c r="D101" s="1" t="str">
        <f t="array" aca="1" ref="D101" ca="1">IF(ROWS('Licenciés 2023'!$1:99)&lt;=COUNTIF(cond,Feuil1!$K$50),INDEX(champ,SMALL(IF(cond=Feuil1!$K$50,ROW(INDIRECT("1:"&amp;ROWS(champ)))),ROWS('Licenciés 2023'!$1:99))),"")</f>
        <v/>
      </c>
      <c r="E101" s="1" t="str">
        <f t="array" aca="1" ref="E101" ca="1">IF(ROWS('Licenciés 2023'!$1:99)&lt;=COUNTIF(cond,Feuil1!$K$76),INDEX(champ,SMALL(IF(cond=Feuil1!$K$76,ROW(INDIRECT("1:"&amp;ROWS(champ)))),ROWS('Licenciés 2023'!$1:99))),"")</f>
        <v/>
      </c>
      <c r="F101" s="1" t="str">
        <f t="array" aca="1" ref="F101" ca="1">IF(ROWS('Licenciés 2023'!$1:99)&lt;=COUNTIF(cond,Feuil1!$K$102),INDEX(champ,SMALL(IF(cond=Feuil1!$K$102,ROW(INDIRECT("1:"&amp;ROWS(champ)))),ROWS('Licenciés 2023'!$1:99))),"")</f>
        <v/>
      </c>
      <c r="G101" s="1" t="str">
        <f t="array" aca="1" ref="G101" ca="1">IF(ROWS('Licenciés 2023'!$1:99)&lt;=COUNTIF(cond,Feuil1!$K$128),INDEX(champ,SMALL(IF(cond=Feuil1!$K$128,ROW(INDIRECT("1:"&amp;ROWS(champ)))),ROWS('Licenciés 2023'!$1:99))),"")</f>
        <v/>
      </c>
      <c r="H101" s="1" t="str">
        <f t="array" aca="1" ref="H101" ca="1">IF(ROWS('Licenciés 2023'!$1:99)&lt;=COUNTIF(cond,Feuil1!$K$154),INDEX(champ,SMALL(IF(cond=Feuil1!$K$154,ROW(INDIRECT("1:"&amp;ROWS(champ)))),ROWS('Licenciés 2023'!$1:99))),"")</f>
        <v/>
      </c>
      <c r="I101" s="1" t="str">
        <f t="array" aca="1" ref="I101" ca="1">IF(ROWS('Licenciés 2023'!$1:99)&lt;=COUNTIF(cond,Feuil1!$K$180),INDEX(champ,SMALL(IF(cond=Feuil1!$K$180,ROW(INDIRECT("1:"&amp;ROWS(champ)))),ROWS('Licenciés 2023'!$1:99))),"")</f>
        <v/>
      </c>
      <c r="J101" s="1" t="str">
        <f t="array" aca="1" ref="J101" ca="1">IF(ROWS('Licenciés 2023'!$1:99)&lt;=COUNTIF(cond,Feuil1!$K$206),INDEX(champ,SMALL(IF(cond=Feuil1!$K$206,ROW(INDIRECT("1:"&amp;ROWS(champ)))),ROWS('Licenciés 2023'!$1:99))),"")</f>
        <v/>
      </c>
    </row>
    <row r="102" spans="2:10">
      <c r="B102" s="1" t="str">
        <f t="array" aca="1" ref="B102" ca="1">IF(ROWS('Licenciés 2023'!$1:100)&lt;=COUNTIF(cond,Feuil1!$K$13),INDEX(champ,SMALL(IF(cond=Feuil1!$K$13,ROW(INDIRECT("1:"&amp;ROWS(champ)))),ROWS('Licenciés 2023'!$1:100))),"")</f>
        <v/>
      </c>
      <c r="C102" s="1" t="str">
        <f t="array" aca="1" ref="C102" ca="1">IF(ROWS('Licenciés 2023'!$1:100)&lt;=COUNTIF(cond,Feuil1!$K$24),INDEX(champ,SMALL(IF(cond=Feuil1!$K$24,ROW(INDIRECT("1:"&amp;ROWS(champ)))),ROWS('Licenciés 2023'!$1:100))),"")</f>
        <v/>
      </c>
      <c r="D102" s="1" t="str">
        <f t="array" aca="1" ref="D102" ca="1">IF(ROWS('Licenciés 2023'!$1:100)&lt;=COUNTIF(cond,Feuil1!$K$50),INDEX(champ,SMALL(IF(cond=Feuil1!$K$50,ROW(INDIRECT("1:"&amp;ROWS(champ)))),ROWS('Licenciés 2023'!$1:100))),"")</f>
        <v/>
      </c>
      <c r="E102" s="1" t="str">
        <f t="array" aca="1" ref="E102" ca="1">IF(ROWS('Licenciés 2023'!$1:100)&lt;=COUNTIF(cond,Feuil1!$K$76),INDEX(champ,SMALL(IF(cond=Feuil1!$K$76,ROW(INDIRECT("1:"&amp;ROWS(champ)))),ROWS('Licenciés 2023'!$1:100))),"")</f>
        <v/>
      </c>
      <c r="F102" s="1" t="str">
        <f t="array" aca="1" ref="F102" ca="1">IF(ROWS('Licenciés 2023'!$1:100)&lt;=COUNTIF(cond,Feuil1!$K$102),INDEX(champ,SMALL(IF(cond=Feuil1!$K$102,ROW(INDIRECT("1:"&amp;ROWS(champ)))),ROWS('Licenciés 2023'!$1:100))),"")</f>
        <v/>
      </c>
      <c r="G102" s="1" t="str">
        <f t="array" aca="1" ref="G102" ca="1">IF(ROWS('Licenciés 2023'!$1:100)&lt;=COUNTIF(cond,Feuil1!$K$128),INDEX(champ,SMALL(IF(cond=Feuil1!$K$128,ROW(INDIRECT("1:"&amp;ROWS(champ)))),ROWS('Licenciés 2023'!$1:100))),"")</f>
        <v/>
      </c>
      <c r="H102" s="1" t="str">
        <f t="array" aca="1" ref="H102" ca="1">IF(ROWS('Licenciés 2023'!$1:100)&lt;=COUNTIF(cond,Feuil1!$K$154),INDEX(champ,SMALL(IF(cond=Feuil1!$K$154,ROW(INDIRECT("1:"&amp;ROWS(champ)))),ROWS('Licenciés 2023'!$1:100))),"")</f>
        <v/>
      </c>
      <c r="I102" s="1" t="str">
        <f t="array" aca="1" ref="I102" ca="1">IF(ROWS('Licenciés 2023'!$1:100)&lt;=COUNTIF(cond,Feuil1!$K$180),INDEX(champ,SMALL(IF(cond=Feuil1!$K$180,ROW(INDIRECT("1:"&amp;ROWS(champ)))),ROWS('Licenciés 2023'!$1:100))),"")</f>
        <v/>
      </c>
      <c r="J102" s="1" t="str">
        <f t="array" aca="1" ref="J102" ca="1">IF(ROWS('Licenciés 2023'!$1:100)&lt;=COUNTIF(cond,Feuil1!$K$206),INDEX(champ,SMALL(IF(cond=Feuil1!$K$206,ROW(INDIRECT("1:"&amp;ROWS(champ)))),ROWS('Licenciés 2023'!$1:100))),"")</f>
        <v/>
      </c>
    </row>
    <row r="103" spans="2:10">
      <c r="B103" s="1" t="str">
        <f t="array" aca="1" ref="B103" ca="1">IF(ROWS('Licenciés 2023'!$1:101)&lt;=COUNTIF(cond,Feuil1!$K$13),INDEX(champ,SMALL(IF(cond=Feuil1!$K$13,ROW(INDIRECT("1:"&amp;ROWS(champ)))),ROWS('Licenciés 2023'!$1:101))),"")</f>
        <v/>
      </c>
      <c r="C103" s="1" t="str">
        <f t="array" aca="1" ref="C103" ca="1">IF(ROWS('Licenciés 2023'!$1:101)&lt;=COUNTIF(cond,Feuil1!$K$24),INDEX(champ,SMALL(IF(cond=Feuil1!$K$24,ROW(INDIRECT("1:"&amp;ROWS(champ)))),ROWS('Licenciés 2023'!$1:101))),"")</f>
        <v/>
      </c>
      <c r="D103" s="1" t="str">
        <f t="array" aca="1" ref="D103" ca="1">IF(ROWS('Licenciés 2023'!$1:101)&lt;=COUNTIF(cond,Feuil1!$K$50),INDEX(champ,SMALL(IF(cond=Feuil1!$K$50,ROW(INDIRECT("1:"&amp;ROWS(champ)))),ROWS('Licenciés 2023'!$1:101))),"")</f>
        <v/>
      </c>
      <c r="E103" s="1" t="str">
        <f t="array" aca="1" ref="E103" ca="1">IF(ROWS('Licenciés 2023'!$1:101)&lt;=COUNTIF(cond,Feuil1!$K$76),INDEX(champ,SMALL(IF(cond=Feuil1!$K$76,ROW(INDIRECT("1:"&amp;ROWS(champ)))),ROWS('Licenciés 2023'!$1:101))),"")</f>
        <v/>
      </c>
      <c r="F103" s="1" t="str">
        <f t="array" aca="1" ref="F103" ca="1">IF(ROWS('Licenciés 2023'!$1:101)&lt;=COUNTIF(cond,Feuil1!$K$102),INDEX(champ,SMALL(IF(cond=Feuil1!$K$102,ROW(INDIRECT("1:"&amp;ROWS(champ)))),ROWS('Licenciés 2023'!$1:101))),"")</f>
        <v/>
      </c>
      <c r="G103" s="1" t="str">
        <f t="array" aca="1" ref="G103" ca="1">IF(ROWS('Licenciés 2023'!$1:101)&lt;=COUNTIF(cond,Feuil1!$K$128),INDEX(champ,SMALL(IF(cond=Feuil1!$K$128,ROW(INDIRECT("1:"&amp;ROWS(champ)))),ROWS('Licenciés 2023'!$1:101))),"")</f>
        <v/>
      </c>
      <c r="H103" s="1" t="str">
        <f t="array" aca="1" ref="H103" ca="1">IF(ROWS('Licenciés 2023'!$1:101)&lt;=COUNTIF(cond,Feuil1!$K$154),INDEX(champ,SMALL(IF(cond=Feuil1!$K$154,ROW(INDIRECT("1:"&amp;ROWS(champ)))),ROWS('Licenciés 2023'!$1:101))),"")</f>
        <v/>
      </c>
      <c r="I103" s="1" t="str">
        <f t="array" aca="1" ref="I103" ca="1">IF(ROWS('Licenciés 2023'!$1:101)&lt;=COUNTIF(cond,Feuil1!$K$180),INDEX(champ,SMALL(IF(cond=Feuil1!$K$180,ROW(INDIRECT("1:"&amp;ROWS(champ)))),ROWS('Licenciés 2023'!$1:101))),"")</f>
        <v/>
      </c>
      <c r="J103" s="1" t="str">
        <f t="array" aca="1" ref="J103" ca="1">IF(ROWS('Licenciés 2023'!$1:101)&lt;=COUNTIF(cond,Feuil1!$K$206),INDEX(champ,SMALL(IF(cond=Feuil1!$K$206,ROW(INDIRECT("1:"&amp;ROWS(champ)))),ROWS('Licenciés 2023'!$1:101))),"")</f>
        <v/>
      </c>
    </row>
    <row r="104" spans="2:10">
      <c r="B104" s="1" t="str">
        <f t="array" aca="1" ref="B104" ca="1">IF(ROWS('Licenciés 2023'!$1:102)&lt;=COUNTIF(cond,Feuil1!$K$13),INDEX(champ,SMALL(IF(cond=Feuil1!$K$13,ROW(INDIRECT("1:"&amp;ROWS(champ)))),ROWS('Licenciés 2023'!$1:102))),"")</f>
        <v/>
      </c>
      <c r="C104" s="1" t="str">
        <f t="array" aca="1" ref="C104" ca="1">IF(ROWS('Licenciés 2023'!$1:102)&lt;=COUNTIF(cond,Feuil1!$K$24),INDEX(champ,SMALL(IF(cond=Feuil1!$K$24,ROW(INDIRECT("1:"&amp;ROWS(champ)))),ROWS('Licenciés 2023'!$1:102))),"")</f>
        <v/>
      </c>
      <c r="D104" s="1" t="str">
        <f t="array" aca="1" ref="D104" ca="1">IF(ROWS('Licenciés 2023'!$1:102)&lt;=COUNTIF(cond,Feuil1!$K$50),INDEX(champ,SMALL(IF(cond=Feuil1!$K$50,ROW(INDIRECT("1:"&amp;ROWS(champ)))),ROWS('Licenciés 2023'!$1:102))),"")</f>
        <v/>
      </c>
      <c r="E104" s="1" t="str">
        <f t="array" aca="1" ref="E104" ca="1">IF(ROWS('Licenciés 2023'!$1:102)&lt;=COUNTIF(cond,Feuil1!$K$76),INDEX(champ,SMALL(IF(cond=Feuil1!$K$76,ROW(INDIRECT("1:"&amp;ROWS(champ)))),ROWS('Licenciés 2023'!$1:102))),"")</f>
        <v/>
      </c>
      <c r="F104" s="1" t="str">
        <f t="array" aca="1" ref="F104" ca="1">IF(ROWS('Licenciés 2023'!$1:102)&lt;=COUNTIF(cond,Feuil1!$K$102),INDEX(champ,SMALL(IF(cond=Feuil1!$K$102,ROW(INDIRECT("1:"&amp;ROWS(champ)))),ROWS('Licenciés 2023'!$1:102))),"")</f>
        <v/>
      </c>
      <c r="G104" s="1" t="str">
        <f t="array" aca="1" ref="G104" ca="1">IF(ROWS('Licenciés 2023'!$1:102)&lt;=COUNTIF(cond,Feuil1!$K$128),INDEX(champ,SMALL(IF(cond=Feuil1!$K$128,ROW(INDIRECT("1:"&amp;ROWS(champ)))),ROWS('Licenciés 2023'!$1:102))),"")</f>
        <v/>
      </c>
      <c r="H104" s="1" t="str">
        <f t="array" aca="1" ref="H104" ca="1">IF(ROWS('Licenciés 2023'!$1:102)&lt;=COUNTIF(cond,Feuil1!$K$154),INDEX(champ,SMALL(IF(cond=Feuil1!$K$154,ROW(INDIRECT("1:"&amp;ROWS(champ)))),ROWS('Licenciés 2023'!$1:102))),"")</f>
        <v/>
      </c>
      <c r="I104" s="1" t="str">
        <f t="array" aca="1" ref="I104" ca="1">IF(ROWS('Licenciés 2023'!$1:102)&lt;=COUNTIF(cond,Feuil1!$K$180),INDEX(champ,SMALL(IF(cond=Feuil1!$K$180,ROW(INDIRECT("1:"&amp;ROWS(champ)))),ROWS('Licenciés 2023'!$1:102))),"")</f>
        <v/>
      </c>
      <c r="J104" s="1" t="str">
        <f t="array" aca="1" ref="J104" ca="1">IF(ROWS('Licenciés 2023'!$1:102)&lt;=COUNTIF(cond,Feuil1!$K$206),INDEX(champ,SMALL(IF(cond=Feuil1!$K$206,ROW(INDIRECT("1:"&amp;ROWS(champ)))),ROWS('Licenciés 2023'!$1:102))),"")</f>
        <v/>
      </c>
    </row>
    <row r="105" spans="2:10">
      <c r="B105" s="1" t="str">
        <f t="array" aca="1" ref="B105" ca="1">IF(ROWS('Licenciés 2023'!$1:103)&lt;=COUNTIF(cond,Feuil1!$K$13),INDEX(champ,SMALL(IF(cond=Feuil1!$K$13,ROW(INDIRECT("1:"&amp;ROWS(champ)))),ROWS('Licenciés 2023'!$1:103))),"")</f>
        <v/>
      </c>
      <c r="C105" s="1" t="str">
        <f t="array" aca="1" ref="C105" ca="1">IF(ROWS('Licenciés 2023'!$1:103)&lt;=COUNTIF(cond,Feuil1!$K$24),INDEX(champ,SMALL(IF(cond=Feuil1!$K$24,ROW(INDIRECT("1:"&amp;ROWS(champ)))),ROWS('Licenciés 2023'!$1:103))),"")</f>
        <v/>
      </c>
      <c r="D105" s="1" t="str">
        <f t="array" aca="1" ref="D105" ca="1">IF(ROWS('Licenciés 2023'!$1:103)&lt;=COUNTIF(cond,Feuil1!$K$50),INDEX(champ,SMALL(IF(cond=Feuil1!$K$50,ROW(INDIRECT("1:"&amp;ROWS(champ)))),ROWS('Licenciés 2023'!$1:103))),"")</f>
        <v/>
      </c>
      <c r="E105" s="1" t="str">
        <f t="array" aca="1" ref="E105" ca="1">IF(ROWS('Licenciés 2023'!$1:103)&lt;=COUNTIF(cond,Feuil1!$K$76),INDEX(champ,SMALL(IF(cond=Feuil1!$K$76,ROW(INDIRECT("1:"&amp;ROWS(champ)))),ROWS('Licenciés 2023'!$1:103))),"")</f>
        <v/>
      </c>
      <c r="F105" s="1" t="str">
        <f t="array" aca="1" ref="F105" ca="1">IF(ROWS('Licenciés 2023'!$1:103)&lt;=COUNTIF(cond,Feuil1!$K$102),INDEX(champ,SMALL(IF(cond=Feuil1!$K$102,ROW(INDIRECT("1:"&amp;ROWS(champ)))),ROWS('Licenciés 2023'!$1:103))),"")</f>
        <v/>
      </c>
      <c r="G105" s="1" t="str">
        <f t="array" aca="1" ref="G105" ca="1">IF(ROWS('Licenciés 2023'!$1:103)&lt;=COUNTIF(cond,Feuil1!$K$128),INDEX(champ,SMALL(IF(cond=Feuil1!$K$128,ROW(INDIRECT("1:"&amp;ROWS(champ)))),ROWS('Licenciés 2023'!$1:103))),"")</f>
        <v/>
      </c>
      <c r="H105" s="1" t="str">
        <f t="array" aca="1" ref="H105" ca="1">IF(ROWS('Licenciés 2023'!$1:103)&lt;=COUNTIF(cond,Feuil1!$K$154),INDEX(champ,SMALL(IF(cond=Feuil1!$K$154,ROW(INDIRECT("1:"&amp;ROWS(champ)))),ROWS('Licenciés 2023'!$1:103))),"")</f>
        <v/>
      </c>
      <c r="I105" s="1" t="str">
        <f t="array" aca="1" ref="I105" ca="1">IF(ROWS('Licenciés 2023'!$1:103)&lt;=COUNTIF(cond,Feuil1!$K$180),INDEX(champ,SMALL(IF(cond=Feuil1!$K$180,ROW(INDIRECT("1:"&amp;ROWS(champ)))),ROWS('Licenciés 2023'!$1:103))),"")</f>
        <v/>
      </c>
      <c r="J105" s="1" t="str">
        <f t="array" aca="1" ref="J105" ca="1">IF(ROWS('Licenciés 2023'!$1:103)&lt;=COUNTIF(cond,Feuil1!$K$206),INDEX(champ,SMALL(IF(cond=Feuil1!$K$206,ROW(INDIRECT("1:"&amp;ROWS(champ)))),ROWS('Licenciés 2023'!$1:103))),"")</f>
        <v/>
      </c>
    </row>
    <row r="106" spans="2:10">
      <c r="B106" s="1" t="str">
        <f t="array" aca="1" ref="B106" ca="1">IF(ROWS('Licenciés 2023'!$1:104)&lt;=COUNTIF(cond,Feuil1!$K$13),INDEX(champ,SMALL(IF(cond=Feuil1!$K$13,ROW(INDIRECT("1:"&amp;ROWS(champ)))),ROWS('Licenciés 2023'!$1:104))),"")</f>
        <v/>
      </c>
      <c r="C106" s="1" t="str">
        <f t="array" aca="1" ref="C106" ca="1">IF(ROWS('Licenciés 2023'!$1:104)&lt;=COUNTIF(cond,Feuil1!$K$24),INDEX(champ,SMALL(IF(cond=Feuil1!$K$24,ROW(INDIRECT("1:"&amp;ROWS(champ)))),ROWS('Licenciés 2023'!$1:104))),"")</f>
        <v/>
      </c>
      <c r="D106" s="1" t="str">
        <f t="array" aca="1" ref="D106" ca="1">IF(ROWS('Licenciés 2023'!$1:104)&lt;=COUNTIF(cond,Feuil1!$K$50),INDEX(champ,SMALL(IF(cond=Feuil1!$K$50,ROW(INDIRECT("1:"&amp;ROWS(champ)))),ROWS('Licenciés 2023'!$1:104))),"")</f>
        <v/>
      </c>
      <c r="E106" s="1" t="str">
        <f t="array" aca="1" ref="E106" ca="1">IF(ROWS('Licenciés 2023'!$1:104)&lt;=COUNTIF(cond,Feuil1!$K$76),INDEX(champ,SMALL(IF(cond=Feuil1!$K$76,ROW(INDIRECT("1:"&amp;ROWS(champ)))),ROWS('Licenciés 2023'!$1:104))),"")</f>
        <v/>
      </c>
      <c r="F106" s="1" t="str">
        <f t="array" aca="1" ref="F106" ca="1">IF(ROWS('Licenciés 2023'!$1:104)&lt;=COUNTIF(cond,Feuil1!$K$102),INDEX(champ,SMALL(IF(cond=Feuil1!$K$102,ROW(INDIRECT("1:"&amp;ROWS(champ)))),ROWS('Licenciés 2023'!$1:104))),"")</f>
        <v/>
      </c>
      <c r="G106" s="1" t="str">
        <f t="array" aca="1" ref="G106" ca="1">IF(ROWS('Licenciés 2023'!$1:104)&lt;=COUNTIF(cond,Feuil1!$K$128),INDEX(champ,SMALL(IF(cond=Feuil1!$K$128,ROW(INDIRECT("1:"&amp;ROWS(champ)))),ROWS('Licenciés 2023'!$1:104))),"")</f>
        <v/>
      </c>
      <c r="H106" s="1" t="str">
        <f t="array" aca="1" ref="H106" ca="1">IF(ROWS('Licenciés 2023'!$1:104)&lt;=COUNTIF(cond,Feuil1!$K$154),INDEX(champ,SMALL(IF(cond=Feuil1!$K$154,ROW(INDIRECT("1:"&amp;ROWS(champ)))),ROWS('Licenciés 2023'!$1:104))),"")</f>
        <v/>
      </c>
      <c r="I106" s="1" t="str">
        <f t="array" aca="1" ref="I106" ca="1">IF(ROWS('Licenciés 2023'!$1:104)&lt;=COUNTIF(cond,Feuil1!$K$180),INDEX(champ,SMALL(IF(cond=Feuil1!$K$180,ROW(INDIRECT("1:"&amp;ROWS(champ)))),ROWS('Licenciés 2023'!$1:104))),"")</f>
        <v/>
      </c>
      <c r="J106" s="1" t="str">
        <f t="array" aca="1" ref="J106" ca="1">IF(ROWS('Licenciés 2023'!$1:104)&lt;=COUNTIF(cond,Feuil1!$K$206),INDEX(champ,SMALL(IF(cond=Feuil1!$K$206,ROW(INDIRECT("1:"&amp;ROWS(champ)))),ROWS('Licenciés 2023'!$1:104))),"")</f>
        <v/>
      </c>
    </row>
    <row r="107" spans="2:10">
      <c r="B107" s="1" t="str">
        <f t="array" aca="1" ref="B107" ca="1">IF(ROWS('Licenciés 2023'!$1:105)&lt;=COUNTIF(cond,Feuil1!$K$13),INDEX(champ,SMALL(IF(cond=Feuil1!$K$13,ROW(INDIRECT("1:"&amp;ROWS(champ)))),ROWS('Licenciés 2023'!$1:105))),"")</f>
        <v/>
      </c>
      <c r="C107" s="1" t="str">
        <f t="array" aca="1" ref="C107" ca="1">IF(ROWS('Licenciés 2023'!$1:105)&lt;=COUNTIF(cond,Feuil1!$K$24),INDEX(champ,SMALL(IF(cond=Feuil1!$K$24,ROW(INDIRECT("1:"&amp;ROWS(champ)))),ROWS('Licenciés 2023'!$1:105))),"")</f>
        <v/>
      </c>
      <c r="D107" s="1" t="str">
        <f t="array" aca="1" ref="D107" ca="1">IF(ROWS('Licenciés 2023'!$1:105)&lt;=COUNTIF(cond,Feuil1!$K$50),INDEX(champ,SMALL(IF(cond=Feuil1!$K$50,ROW(INDIRECT("1:"&amp;ROWS(champ)))),ROWS('Licenciés 2023'!$1:105))),"")</f>
        <v/>
      </c>
      <c r="E107" s="1" t="str">
        <f t="array" aca="1" ref="E107" ca="1">IF(ROWS('Licenciés 2023'!$1:105)&lt;=COUNTIF(cond,Feuil1!$K$76),INDEX(champ,SMALL(IF(cond=Feuil1!$K$76,ROW(INDIRECT("1:"&amp;ROWS(champ)))),ROWS('Licenciés 2023'!$1:105))),"")</f>
        <v/>
      </c>
      <c r="F107" s="1" t="str">
        <f t="array" aca="1" ref="F107" ca="1">IF(ROWS('Licenciés 2023'!$1:105)&lt;=COUNTIF(cond,Feuil1!$K$102),INDEX(champ,SMALL(IF(cond=Feuil1!$K$102,ROW(INDIRECT("1:"&amp;ROWS(champ)))),ROWS('Licenciés 2023'!$1:105))),"")</f>
        <v/>
      </c>
      <c r="G107" s="1" t="str">
        <f t="array" aca="1" ref="G107" ca="1">IF(ROWS('Licenciés 2023'!$1:105)&lt;=COUNTIF(cond,Feuil1!$K$128),INDEX(champ,SMALL(IF(cond=Feuil1!$K$128,ROW(INDIRECT("1:"&amp;ROWS(champ)))),ROWS('Licenciés 2023'!$1:105))),"")</f>
        <v/>
      </c>
      <c r="H107" s="1" t="str">
        <f t="array" aca="1" ref="H107" ca="1">IF(ROWS('Licenciés 2023'!$1:105)&lt;=COUNTIF(cond,Feuil1!$K$154),INDEX(champ,SMALL(IF(cond=Feuil1!$K$154,ROW(INDIRECT("1:"&amp;ROWS(champ)))),ROWS('Licenciés 2023'!$1:105))),"")</f>
        <v/>
      </c>
      <c r="I107" s="1" t="str">
        <f t="array" aca="1" ref="I107" ca="1">IF(ROWS('Licenciés 2023'!$1:105)&lt;=COUNTIF(cond,Feuil1!$K$180),INDEX(champ,SMALL(IF(cond=Feuil1!$K$180,ROW(INDIRECT("1:"&amp;ROWS(champ)))),ROWS('Licenciés 2023'!$1:105))),"")</f>
        <v/>
      </c>
      <c r="J107" s="1" t="str">
        <f t="array" aca="1" ref="J107" ca="1">IF(ROWS('Licenciés 2023'!$1:105)&lt;=COUNTIF(cond,Feuil1!$K$206),INDEX(champ,SMALL(IF(cond=Feuil1!$K$206,ROW(INDIRECT("1:"&amp;ROWS(champ)))),ROWS('Licenciés 2023'!$1:105))),"")</f>
        <v/>
      </c>
    </row>
    <row r="108" spans="2:10">
      <c r="B108" s="1" t="str">
        <f t="array" aca="1" ref="B108" ca="1">IF(ROWS('Licenciés 2023'!$1:106)&lt;=COUNTIF(cond,Feuil1!$K$13),INDEX(champ,SMALL(IF(cond=Feuil1!$K$13,ROW(INDIRECT("1:"&amp;ROWS(champ)))),ROWS('Licenciés 2023'!$1:106))),"")</f>
        <v/>
      </c>
      <c r="C108" s="1" t="str">
        <f t="array" aca="1" ref="C108" ca="1">IF(ROWS('Licenciés 2023'!$1:106)&lt;=COUNTIF(cond,Feuil1!$K$24),INDEX(champ,SMALL(IF(cond=Feuil1!$K$24,ROW(INDIRECT("1:"&amp;ROWS(champ)))),ROWS('Licenciés 2023'!$1:106))),"")</f>
        <v/>
      </c>
      <c r="D108" s="1" t="str">
        <f t="array" aca="1" ref="D108" ca="1">IF(ROWS('Licenciés 2023'!$1:106)&lt;=COUNTIF(cond,Feuil1!$K$50),INDEX(champ,SMALL(IF(cond=Feuil1!$K$50,ROW(INDIRECT("1:"&amp;ROWS(champ)))),ROWS('Licenciés 2023'!$1:106))),"")</f>
        <v/>
      </c>
      <c r="E108" s="1" t="str">
        <f t="array" aca="1" ref="E108" ca="1">IF(ROWS('Licenciés 2023'!$1:106)&lt;=COUNTIF(cond,Feuil1!$K$76),INDEX(champ,SMALL(IF(cond=Feuil1!$K$76,ROW(INDIRECT("1:"&amp;ROWS(champ)))),ROWS('Licenciés 2023'!$1:106))),"")</f>
        <v/>
      </c>
      <c r="F108" s="1" t="str">
        <f t="array" aca="1" ref="F108" ca="1">IF(ROWS('Licenciés 2023'!$1:106)&lt;=COUNTIF(cond,Feuil1!$K$102),INDEX(champ,SMALL(IF(cond=Feuil1!$K$102,ROW(INDIRECT("1:"&amp;ROWS(champ)))),ROWS('Licenciés 2023'!$1:106))),"")</f>
        <v/>
      </c>
      <c r="G108" s="1" t="str">
        <f t="array" aca="1" ref="G108" ca="1">IF(ROWS('Licenciés 2023'!$1:106)&lt;=COUNTIF(cond,Feuil1!$K$128),INDEX(champ,SMALL(IF(cond=Feuil1!$K$128,ROW(INDIRECT("1:"&amp;ROWS(champ)))),ROWS('Licenciés 2023'!$1:106))),"")</f>
        <v/>
      </c>
      <c r="H108" s="1" t="str">
        <f t="array" aca="1" ref="H108" ca="1">IF(ROWS('Licenciés 2023'!$1:106)&lt;=COUNTIF(cond,Feuil1!$K$154),INDEX(champ,SMALL(IF(cond=Feuil1!$K$154,ROW(INDIRECT("1:"&amp;ROWS(champ)))),ROWS('Licenciés 2023'!$1:106))),"")</f>
        <v/>
      </c>
      <c r="I108" s="1" t="str">
        <f t="array" aca="1" ref="I108" ca="1">IF(ROWS('Licenciés 2023'!$1:106)&lt;=COUNTIF(cond,Feuil1!$K$180),INDEX(champ,SMALL(IF(cond=Feuil1!$K$180,ROW(INDIRECT("1:"&amp;ROWS(champ)))),ROWS('Licenciés 2023'!$1:106))),"")</f>
        <v/>
      </c>
      <c r="J108" s="1" t="str">
        <f t="array" aca="1" ref="J108" ca="1">IF(ROWS('Licenciés 2023'!$1:106)&lt;=COUNTIF(cond,Feuil1!$K$206),INDEX(champ,SMALL(IF(cond=Feuil1!$K$206,ROW(INDIRECT("1:"&amp;ROWS(champ)))),ROWS('Licenciés 2023'!$1:106))),"")</f>
        <v/>
      </c>
    </row>
    <row r="109" spans="2:10">
      <c r="B109" s="1" t="str">
        <f t="array" aca="1" ref="B109" ca="1">IF(ROWS('Licenciés 2023'!$1:107)&lt;=COUNTIF(cond,Feuil1!$K$13),INDEX(champ,SMALL(IF(cond=Feuil1!$K$13,ROW(INDIRECT("1:"&amp;ROWS(champ)))),ROWS('Licenciés 2023'!$1:107))),"")</f>
        <v/>
      </c>
      <c r="C109" s="1" t="str">
        <f t="array" aca="1" ref="C109" ca="1">IF(ROWS('Licenciés 2023'!$1:107)&lt;=COUNTIF(cond,Feuil1!$K$24),INDEX(champ,SMALL(IF(cond=Feuil1!$K$24,ROW(INDIRECT("1:"&amp;ROWS(champ)))),ROWS('Licenciés 2023'!$1:107))),"")</f>
        <v/>
      </c>
      <c r="D109" s="1" t="str">
        <f t="array" aca="1" ref="D109" ca="1">IF(ROWS('Licenciés 2023'!$1:107)&lt;=COUNTIF(cond,Feuil1!$K$50),INDEX(champ,SMALL(IF(cond=Feuil1!$K$50,ROW(INDIRECT("1:"&amp;ROWS(champ)))),ROWS('Licenciés 2023'!$1:107))),"")</f>
        <v/>
      </c>
      <c r="E109" s="1" t="str">
        <f t="array" aca="1" ref="E109" ca="1">IF(ROWS('Licenciés 2023'!$1:107)&lt;=COUNTIF(cond,Feuil1!$K$76),INDEX(champ,SMALL(IF(cond=Feuil1!$K$76,ROW(INDIRECT("1:"&amp;ROWS(champ)))),ROWS('Licenciés 2023'!$1:107))),"")</f>
        <v/>
      </c>
      <c r="F109" s="1" t="str">
        <f t="array" aca="1" ref="F109" ca="1">IF(ROWS('Licenciés 2023'!$1:107)&lt;=COUNTIF(cond,Feuil1!$K$102),INDEX(champ,SMALL(IF(cond=Feuil1!$K$102,ROW(INDIRECT("1:"&amp;ROWS(champ)))),ROWS('Licenciés 2023'!$1:107))),"")</f>
        <v/>
      </c>
      <c r="G109" s="1" t="str">
        <f t="array" aca="1" ref="G109" ca="1">IF(ROWS('Licenciés 2023'!$1:107)&lt;=COUNTIF(cond,Feuil1!$K$128),INDEX(champ,SMALL(IF(cond=Feuil1!$K$128,ROW(INDIRECT("1:"&amp;ROWS(champ)))),ROWS('Licenciés 2023'!$1:107))),"")</f>
        <v/>
      </c>
      <c r="H109" s="1" t="str">
        <f t="array" aca="1" ref="H109" ca="1">IF(ROWS('Licenciés 2023'!$1:107)&lt;=COUNTIF(cond,Feuil1!$K$154),INDEX(champ,SMALL(IF(cond=Feuil1!$K$154,ROW(INDIRECT("1:"&amp;ROWS(champ)))),ROWS('Licenciés 2023'!$1:107))),"")</f>
        <v/>
      </c>
      <c r="I109" s="1" t="str">
        <f t="array" aca="1" ref="I109" ca="1">IF(ROWS('Licenciés 2023'!$1:107)&lt;=COUNTIF(cond,Feuil1!$K$180),INDEX(champ,SMALL(IF(cond=Feuil1!$K$180,ROW(INDIRECT("1:"&amp;ROWS(champ)))),ROWS('Licenciés 2023'!$1:107))),"")</f>
        <v/>
      </c>
      <c r="J109" s="1" t="str">
        <f t="array" aca="1" ref="J109" ca="1">IF(ROWS('Licenciés 2023'!$1:107)&lt;=COUNTIF(cond,Feuil1!$K$206),INDEX(champ,SMALL(IF(cond=Feuil1!$K$206,ROW(INDIRECT("1:"&amp;ROWS(champ)))),ROWS('Licenciés 2023'!$1:107))),"")</f>
        <v/>
      </c>
    </row>
    <row r="110" spans="2:10">
      <c r="B110" s="1" t="str">
        <f t="array" aca="1" ref="B110" ca="1">IF(ROWS('Licenciés 2023'!$1:108)&lt;=COUNTIF(cond,Feuil1!$K$13),INDEX(champ,SMALL(IF(cond=Feuil1!$K$13,ROW(INDIRECT("1:"&amp;ROWS(champ)))),ROWS('Licenciés 2023'!$1:108))),"")</f>
        <v/>
      </c>
      <c r="C110" s="1" t="str">
        <f t="array" aca="1" ref="C110" ca="1">IF(ROWS('Licenciés 2023'!$1:108)&lt;=COUNTIF(cond,Feuil1!$K$24),INDEX(champ,SMALL(IF(cond=Feuil1!$K$24,ROW(INDIRECT("1:"&amp;ROWS(champ)))),ROWS('Licenciés 2023'!$1:108))),"")</f>
        <v/>
      </c>
      <c r="D110" s="1" t="str">
        <f t="array" aca="1" ref="D110" ca="1">IF(ROWS('Licenciés 2023'!$1:108)&lt;=COUNTIF(cond,Feuil1!$K$50),INDEX(champ,SMALL(IF(cond=Feuil1!$K$50,ROW(INDIRECT("1:"&amp;ROWS(champ)))),ROWS('Licenciés 2023'!$1:108))),"")</f>
        <v/>
      </c>
      <c r="E110" s="1" t="str">
        <f t="array" aca="1" ref="E110" ca="1">IF(ROWS('Licenciés 2023'!$1:108)&lt;=COUNTIF(cond,Feuil1!$K$76),INDEX(champ,SMALL(IF(cond=Feuil1!$K$76,ROW(INDIRECT("1:"&amp;ROWS(champ)))),ROWS('Licenciés 2023'!$1:108))),"")</f>
        <v/>
      </c>
      <c r="F110" s="1" t="str">
        <f t="array" aca="1" ref="F110" ca="1">IF(ROWS('Licenciés 2023'!$1:108)&lt;=COUNTIF(cond,Feuil1!$K$102),INDEX(champ,SMALL(IF(cond=Feuil1!$K$102,ROW(INDIRECT("1:"&amp;ROWS(champ)))),ROWS('Licenciés 2023'!$1:108))),"")</f>
        <v/>
      </c>
      <c r="G110" s="1" t="str">
        <f t="array" aca="1" ref="G110" ca="1">IF(ROWS('Licenciés 2023'!$1:108)&lt;=COUNTIF(cond,Feuil1!$K$128),INDEX(champ,SMALL(IF(cond=Feuil1!$K$128,ROW(INDIRECT("1:"&amp;ROWS(champ)))),ROWS('Licenciés 2023'!$1:108))),"")</f>
        <v/>
      </c>
      <c r="H110" s="1" t="str">
        <f t="array" aca="1" ref="H110" ca="1">IF(ROWS('Licenciés 2023'!$1:108)&lt;=COUNTIF(cond,Feuil1!$K$154),INDEX(champ,SMALL(IF(cond=Feuil1!$K$154,ROW(INDIRECT("1:"&amp;ROWS(champ)))),ROWS('Licenciés 2023'!$1:108))),"")</f>
        <v/>
      </c>
      <c r="I110" s="1" t="str">
        <f t="array" aca="1" ref="I110" ca="1">IF(ROWS('Licenciés 2023'!$1:108)&lt;=COUNTIF(cond,Feuil1!$K$180),INDEX(champ,SMALL(IF(cond=Feuil1!$K$180,ROW(INDIRECT("1:"&amp;ROWS(champ)))),ROWS('Licenciés 2023'!$1:108))),"")</f>
        <v/>
      </c>
      <c r="J110" s="1" t="str">
        <f t="array" aca="1" ref="J110" ca="1">IF(ROWS('Licenciés 2023'!$1:108)&lt;=COUNTIF(cond,Feuil1!$K$206),INDEX(champ,SMALL(IF(cond=Feuil1!$K$206,ROW(INDIRECT("1:"&amp;ROWS(champ)))),ROWS('Licenciés 2023'!$1:108))),"")</f>
        <v/>
      </c>
    </row>
    <row r="111" spans="2:10">
      <c r="B111" s="1" t="str">
        <f t="array" aca="1" ref="B111" ca="1">IF(ROWS('Licenciés 2023'!$1:109)&lt;=COUNTIF(cond,Feuil1!$K$13),INDEX(champ,SMALL(IF(cond=Feuil1!$K$13,ROW(INDIRECT("1:"&amp;ROWS(champ)))),ROWS('Licenciés 2023'!$1:109))),"")</f>
        <v/>
      </c>
      <c r="C111" s="1" t="str">
        <f t="array" aca="1" ref="C111" ca="1">IF(ROWS('Licenciés 2023'!$1:109)&lt;=COUNTIF(cond,Feuil1!$K$24),INDEX(champ,SMALL(IF(cond=Feuil1!$K$24,ROW(INDIRECT("1:"&amp;ROWS(champ)))),ROWS('Licenciés 2023'!$1:109))),"")</f>
        <v/>
      </c>
      <c r="D111" s="1" t="str">
        <f t="array" aca="1" ref="D111" ca="1">IF(ROWS('Licenciés 2023'!$1:109)&lt;=COUNTIF(cond,Feuil1!$K$50),INDEX(champ,SMALL(IF(cond=Feuil1!$K$50,ROW(INDIRECT("1:"&amp;ROWS(champ)))),ROWS('Licenciés 2023'!$1:109))),"")</f>
        <v/>
      </c>
      <c r="E111" s="1" t="str">
        <f t="array" aca="1" ref="E111" ca="1">IF(ROWS('Licenciés 2023'!$1:109)&lt;=COUNTIF(cond,Feuil1!$K$76),INDEX(champ,SMALL(IF(cond=Feuil1!$K$76,ROW(INDIRECT("1:"&amp;ROWS(champ)))),ROWS('Licenciés 2023'!$1:109))),"")</f>
        <v/>
      </c>
      <c r="F111" s="1" t="str">
        <f t="array" aca="1" ref="F111" ca="1">IF(ROWS('Licenciés 2023'!$1:109)&lt;=COUNTIF(cond,Feuil1!$K$102),INDEX(champ,SMALL(IF(cond=Feuil1!$K$102,ROW(INDIRECT("1:"&amp;ROWS(champ)))),ROWS('Licenciés 2023'!$1:109))),"")</f>
        <v/>
      </c>
      <c r="G111" s="1" t="str">
        <f t="array" aca="1" ref="G111" ca="1">IF(ROWS('Licenciés 2023'!$1:109)&lt;=COUNTIF(cond,Feuil1!$K$128),INDEX(champ,SMALL(IF(cond=Feuil1!$K$128,ROW(INDIRECT("1:"&amp;ROWS(champ)))),ROWS('Licenciés 2023'!$1:109))),"")</f>
        <v/>
      </c>
      <c r="H111" s="1" t="str">
        <f t="array" aca="1" ref="H111" ca="1">IF(ROWS('Licenciés 2023'!$1:109)&lt;=COUNTIF(cond,Feuil1!$K$154),INDEX(champ,SMALL(IF(cond=Feuil1!$K$154,ROW(INDIRECT("1:"&amp;ROWS(champ)))),ROWS('Licenciés 2023'!$1:109))),"")</f>
        <v/>
      </c>
      <c r="I111" s="1" t="str">
        <f t="array" aca="1" ref="I111" ca="1">IF(ROWS('Licenciés 2023'!$1:109)&lt;=COUNTIF(cond,Feuil1!$K$180),INDEX(champ,SMALL(IF(cond=Feuil1!$K$180,ROW(INDIRECT("1:"&amp;ROWS(champ)))),ROWS('Licenciés 2023'!$1:109))),"")</f>
        <v/>
      </c>
      <c r="J111" s="1" t="str">
        <f t="array" aca="1" ref="J111" ca="1">IF(ROWS('Licenciés 2023'!$1:109)&lt;=COUNTIF(cond,Feuil1!$K$206),INDEX(champ,SMALL(IF(cond=Feuil1!$K$206,ROW(INDIRECT("1:"&amp;ROWS(champ)))),ROWS('Licenciés 2023'!$1:109))),"")</f>
        <v/>
      </c>
    </row>
    <row r="112" spans="2:10">
      <c r="B112" s="1" t="str">
        <f t="array" aca="1" ref="B112" ca="1">IF(ROWS('Licenciés 2023'!$1:110)&lt;=COUNTIF(cond,Feuil1!$K$13),INDEX(champ,SMALL(IF(cond=Feuil1!$K$13,ROW(INDIRECT("1:"&amp;ROWS(champ)))),ROWS('Licenciés 2023'!$1:110))),"")</f>
        <v/>
      </c>
      <c r="C112" s="1" t="str">
        <f t="array" aca="1" ref="C112" ca="1">IF(ROWS('Licenciés 2023'!$1:110)&lt;=COUNTIF(cond,Feuil1!$K$24),INDEX(champ,SMALL(IF(cond=Feuil1!$K$24,ROW(INDIRECT("1:"&amp;ROWS(champ)))),ROWS('Licenciés 2023'!$1:110))),"")</f>
        <v/>
      </c>
      <c r="D112" s="1" t="str">
        <f t="array" aca="1" ref="D112" ca="1">IF(ROWS('Licenciés 2023'!$1:110)&lt;=COUNTIF(cond,Feuil1!$K$50),INDEX(champ,SMALL(IF(cond=Feuil1!$K$50,ROW(INDIRECT("1:"&amp;ROWS(champ)))),ROWS('Licenciés 2023'!$1:110))),"")</f>
        <v/>
      </c>
      <c r="E112" s="1" t="str">
        <f t="array" aca="1" ref="E112" ca="1">IF(ROWS('Licenciés 2023'!$1:110)&lt;=COUNTIF(cond,Feuil1!$K$76),INDEX(champ,SMALL(IF(cond=Feuil1!$K$76,ROW(INDIRECT("1:"&amp;ROWS(champ)))),ROWS('Licenciés 2023'!$1:110))),"")</f>
        <v/>
      </c>
      <c r="F112" s="1" t="str">
        <f t="array" aca="1" ref="F112" ca="1">IF(ROWS('Licenciés 2023'!$1:110)&lt;=COUNTIF(cond,Feuil1!$K$102),INDEX(champ,SMALL(IF(cond=Feuil1!$K$102,ROW(INDIRECT("1:"&amp;ROWS(champ)))),ROWS('Licenciés 2023'!$1:110))),"")</f>
        <v/>
      </c>
      <c r="G112" s="1" t="str">
        <f t="array" aca="1" ref="G112" ca="1">IF(ROWS('Licenciés 2023'!$1:110)&lt;=COUNTIF(cond,Feuil1!$K$128),INDEX(champ,SMALL(IF(cond=Feuil1!$K$128,ROW(INDIRECT("1:"&amp;ROWS(champ)))),ROWS('Licenciés 2023'!$1:110))),"")</f>
        <v/>
      </c>
      <c r="H112" s="1" t="str">
        <f t="array" aca="1" ref="H112" ca="1">IF(ROWS('Licenciés 2023'!$1:110)&lt;=COUNTIF(cond,Feuil1!$K$154),INDEX(champ,SMALL(IF(cond=Feuil1!$K$154,ROW(INDIRECT("1:"&amp;ROWS(champ)))),ROWS('Licenciés 2023'!$1:110))),"")</f>
        <v/>
      </c>
      <c r="I112" s="1" t="str">
        <f t="array" aca="1" ref="I112" ca="1">IF(ROWS('Licenciés 2023'!$1:110)&lt;=COUNTIF(cond,Feuil1!$K$180),INDEX(champ,SMALL(IF(cond=Feuil1!$K$180,ROW(INDIRECT("1:"&amp;ROWS(champ)))),ROWS('Licenciés 2023'!$1:110))),"")</f>
        <v/>
      </c>
      <c r="J112" s="1" t="str">
        <f t="array" aca="1" ref="J112" ca="1">IF(ROWS('Licenciés 2023'!$1:110)&lt;=COUNTIF(cond,Feuil1!$K$206),INDEX(champ,SMALL(IF(cond=Feuil1!$K$206,ROW(INDIRECT("1:"&amp;ROWS(champ)))),ROWS('Licenciés 2023'!$1:110))),"")</f>
        <v/>
      </c>
    </row>
    <row r="113" spans="2:10">
      <c r="B113" s="1" t="str">
        <f t="array" aca="1" ref="B113" ca="1">IF(ROWS('Licenciés 2023'!$1:111)&lt;=COUNTIF(cond,Feuil1!$K$13),INDEX(champ,SMALL(IF(cond=Feuil1!$K$13,ROW(INDIRECT("1:"&amp;ROWS(champ)))),ROWS('Licenciés 2023'!$1:111))),"")</f>
        <v/>
      </c>
      <c r="C113" s="1" t="str">
        <f t="array" aca="1" ref="C113" ca="1">IF(ROWS('Licenciés 2023'!$1:111)&lt;=COUNTIF(cond,Feuil1!$K$24),INDEX(champ,SMALL(IF(cond=Feuil1!$K$24,ROW(INDIRECT("1:"&amp;ROWS(champ)))),ROWS('Licenciés 2023'!$1:111))),"")</f>
        <v/>
      </c>
      <c r="D113" s="1" t="str">
        <f t="array" aca="1" ref="D113" ca="1">IF(ROWS('Licenciés 2023'!$1:111)&lt;=COUNTIF(cond,Feuil1!$K$50),INDEX(champ,SMALL(IF(cond=Feuil1!$K$50,ROW(INDIRECT("1:"&amp;ROWS(champ)))),ROWS('Licenciés 2023'!$1:111))),"")</f>
        <v/>
      </c>
      <c r="E113" s="1" t="str">
        <f t="array" aca="1" ref="E113" ca="1">IF(ROWS('Licenciés 2023'!$1:111)&lt;=COUNTIF(cond,Feuil1!$K$76),INDEX(champ,SMALL(IF(cond=Feuil1!$K$76,ROW(INDIRECT("1:"&amp;ROWS(champ)))),ROWS('Licenciés 2023'!$1:111))),"")</f>
        <v/>
      </c>
      <c r="F113" s="1" t="str">
        <f t="array" aca="1" ref="F113" ca="1">IF(ROWS('Licenciés 2023'!$1:111)&lt;=COUNTIF(cond,Feuil1!$K$102),INDEX(champ,SMALL(IF(cond=Feuil1!$K$102,ROW(INDIRECT("1:"&amp;ROWS(champ)))),ROWS('Licenciés 2023'!$1:111))),"")</f>
        <v/>
      </c>
      <c r="G113" s="1" t="str">
        <f t="array" aca="1" ref="G113" ca="1">IF(ROWS('Licenciés 2023'!$1:111)&lt;=COUNTIF(cond,Feuil1!$K$128),INDEX(champ,SMALL(IF(cond=Feuil1!$K$128,ROW(INDIRECT("1:"&amp;ROWS(champ)))),ROWS('Licenciés 2023'!$1:111))),"")</f>
        <v/>
      </c>
      <c r="H113" s="1" t="str">
        <f t="array" aca="1" ref="H113" ca="1">IF(ROWS('Licenciés 2023'!$1:111)&lt;=COUNTIF(cond,Feuil1!$K$154),INDEX(champ,SMALL(IF(cond=Feuil1!$K$154,ROW(INDIRECT("1:"&amp;ROWS(champ)))),ROWS('Licenciés 2023'!$1:111))),"")</f>
        <v/>
      </c>
      <c r="I113" s="1" t="str">
        <f t="array" aca="1" ref="I113" ca="1">IF(ROWS('Licenciés 2023'!$1:111)&lt;=COUNTIF(cond,Feuil1!$K$180),INDEX(champ,SMALL(IF(cond=Feuil1!$K$180,ROW(INDIRECT("1:"&amp;ROWS(champ)))),ROWS('Licenciés 2023'!$1:111))),"")</f>
        <v/>
      </c>
      <c r="J113" s="1" t="str">
        <f t="array" aca="1" ref="J113" ca="1">IF(ROWS('Licenciés 2023'!$1:111)&lt;=COUNTIF(cond,Feuil1!$K$206),INDEX(champ,SMALL(IF(cond=Feuil1!$K$206,ROW(INDIRECT("1:"&amp;ROWS(champ)))),ROWS('Licenciés 2023'!$1:111))),"")</f>
        <v/>
      </c>
    </row>
    <row r="114" spans="2:10">
      <c r="B114" s="1" t="str">
        <f t="array" aca="1" ref="B114" ca="1">IF(ROWS('Licenciés 2023'!$1:112)&lt;=COUNTIF(cond,Feuil1!$K$13),INDEX(champ,SMALL(IF(cond=Feuil1!$K$13,ROW(INDIRECT("1:"&amp;ROWS(champ)))),ROWS('Licenciés 2023'!$1:112))),"")</f>
        <v/>
      </c>
      <c r="C114" s="1" t="str">
        <f t="array" aca="1" ref="C114" ca="1">IF(ROWS('Licenciés 2023'!$1:112)&lt;=COUNTIF(cond,Feuil1!$K$24),INDEX(champ,SMALL(IF(cond=Feuil1!$K$24,ROW(INDIRECT("1:"&amp;ROWS(champ)))),ROWS('Licenciés 2023'!$1:112))),"")</f>
        <v/>
      </c>
      <c r="D114" s="1" t="str">
        <f t="array" aca="1" ref="D114" ca="1">IF(ROWS('Licenciés 2023'!$1:112)&lt;=COUNTIF(cond,Feuil1!$K$50),INDEX(champ,SMALL(IF(cond=Feuil1!$K$50,ROW(INDIRECT("1:"&amp;ROWS(champ)))),ROWS('Licenciés 2023'!$1:112))),"")</f>
        <v/>
      </c>
      <c r="E114" s="1" t="str">
        <f t="array" aca="1" ref="E114" ca="1">IF(ROWS('Licenciés 2023'!$1:112)&lt;=COUNTIF(cond,Feuil1!$K$76),INDEX(champ,SMALL(IF(cond=Feuil1!$K$76,ROW(INDIRECT("1:"&amp;ROWS(champ)))),ROWS('Licenciés 2023'!$1:112))),"")</f>
        <v/>
      </c>
      <c r="F114" s="1" t="str">
        <f t="array" aca="1" ref="F114" ca="1">IF(ROWS('Licenciés 2023'!$1:112)&lt;=COUNTIF(cond,Feuil1!$K$102),INDEX(champ,SMALL(IF(cond=Feuil1!$K$102,ROW(INDIRECT("1:"&amp;ROWS(champ)))),ROWS('Licenciés 2023'!$1:112))),"")</f>
        <v/>
      </c>
      <c r="G114" s="1" t="str">
        <f t="array" aca="1" ref="G114" ca="1">IF(ROWS('Licenciés 2023'!$1:112)&lt;=COUNTIF(cond,Feuil1!$K$128),INDEX(champ,SMALL(IF(cond=Feuil1!$K$128,ROW(INDIRECT("1:"&amp;ROWS(champ)))),ROWS('Licenciés 2023'!$1:112))),"")</f>
        <v/>
      </c>
      <c r="H114" s="1" t="str">
        <f t="array" aca="1" ref="H114" ca="1">IF(ROWS('Licenciés 2023'!$1:112)&lt;=COUNTIF(cond,Feuil1!$K$154),INDEX(champ,SMALL(IF(cond=Feuil1!$K$154,ROW(INDIRECT("1:"&amp;ROWS(champ)))),ROWS('Licenciés 2023'!$1:112))),"")</f>
        <v/>
      </c>
      <c r="I114" s="1" t="str">
        <f t="array" aca="1" ref="I114" ca="1">IF(ROWS('Licenciés 2023'!$1:112)&lt;=COUNTIF(cond,Feuil1!$K$180),INDEX(champ,SMALL(IF(cond=Feuil1!$K$180,ROW(INDIRECT("1:"&amp;ROWS(champ)))),ROWS('Licenciés 2023'!$1:112))),"")</f>
        <v/>
      </c>
      <c r="J114" s="1" t="str">
        <f t="array" aca="1" ref="J114" ca="1">IF(ROWS('Licenciés 2023'!$1:112)&lt;=COUNTIF(cond,Feuil1!$K$206),INDEX(champ,SMALL(IF(cond=Feuil1!$K$206,ROW(INDIRECT("1:"&amp;ROWS(champ)))),ROWS('Licenciés 2023'!$1:112))),"")</f>
        <v/>
      </c>
    </row>
    <row r="115" spans="2:10">
      <c r="B115" s="1" t="str">
        <f t="array" aca="1" ref="B115" ca="1">IF(ROWS('Licenciés 2023'!$1:113)&lt;=COUNTIF(cond,Feuil1!$K$13),INDEX(champ,SMALL(IF(cond=Feuil1!$K$13,ROW(INDIRECT("1:"&amp;ROWS(champ)))),ROWS('Licenciés 2023'!$1:113))),"")</f>
        <v/>
      </c>
      <c r="C115" s="1" t="str">
        <f t="array" aca="1" ref="C115" ca="1">IF(ROWS('Licenciés 2023'!$1:113)&lt;=COUNTIF(cond,Feuil1!$K$24),INDEX(champ,SMALL(IF(cond=Feuil1!$K$24,ROW(INDIRECT("1:"&amp;ROWS(champ)))),ROWS('Licenciés 2023'!$1:113))),"")</f>
        <v/>
      </c>
      <c r="D115" s="1" t="str">
        <f t="array" aca="1" ref="D115" ca="1">IF(ROWS('Licenciés 2023'!$1:113)&lt;=COUNTIF(cond,Feuil1!$K$50),INDEX(champ,SMALL(IF(cond=Feuil1!$K$50,ROW(INDIRECT("1:"&amp;ROWS(champ)))),ROWS('Licenciés 2023'!$1:113))),"")</f>
        <v/>
      </c>
      <c r="E115" s="1" t="str">
        <f t="array" aca="1" ref="E115" ca="1">IF(ROWS('Licenciés 2023'!$1:113)&lt;=COUNTIF(cond,Feuil1!$K$76),INDEX(champ,SMALL(IF(cond=Feuil1!$K$76,ROW(INDIRECT("1:"&amp;ROWS(champ)))),ROWS('Licenciés 2023'!$1:113))),"")</f>
        <v/>
      </c>
      <c r="F115" s="1" t="str">
        <f t="array" aca="1" ref="F115" ca="1">IF(ROWS('Licenciés 2023'!$1:113)&lt;=COUNTIF(cond,Feuil1!$K$102),INDEX(champ,SMALL(IF(cond=Feuil1!$K$102,ROW(INDIRECT("1:"&amp;ROWS(champ)))),ROWS('Licenciés 2023'!$1:113))),"")</f>
        <v/>
      </c>
      <c r="G115" s="1" t="str">
        <f t="array" aca="1" ref="G115" ca="1">IF(ROWS('Licenciés 2023'!$1:113)&lt;=COUNTIF(cond,Feuil1!$K$128),INDEX(champ,SMALL(IF(cond=Feuil1!$K$128,ROW(INDIRECT("1:"&amp;ROWS(champ)))),ROWS('Licenciés 2023'!$1:113))),"")</f>
        <v/>
      </c>
      <c r="H115" s="1" t="str">
        <f t="array" aca="1" ref="H115" ca="1">IF(ROWS('Licenciés 2023'!$1:113)&lt;=COUNTIF(cond,Feuil1!$K$154),INDEX(champ,SMALL(IF(cond=Feuil1!$K$154,ROW(INDIRECT("1:"&amp;ROWS(champ)))),ROWS('Licenciés 2023'!$1:113))),"")</f>
        <v/>
      </c>
      <c r="I115" s="1" t="str">
        <f t="array" aca="1" ref="I115" ca="1">IF(ROWS('Licenciés 2023'!$1:113)&lt;=COUNTIF(cond,Feuil1!$K$180),INDEX(champ,SMALL(IF(cond=Feuil1!$K$180,ROW(INDIRECT("1:"&amp;ROWS(champ)))),ROWS('Licenciés 2023'!$1:113))),"")</f>
        <v/>
      </c>
      <c r="J115" s="1" t="str">
        <f t="array" aca="1" ref="J115" ca="1">IF(ROWS('Licenciés 2023'!$1:113)&lt;=COUNTIF(cond,Feuil1!$K$206),INDEX(champ,SMALL(IF(cond=Feuil1!$K$206,ROW(INDIRECT("1:"&amp;ROWS(champ)))),ROWS('Licenciés 2023'!$1:113))),"")</f>
        <v/>
      </c>
    </row>
    <row r="116" spans="2:10">
      <c r="B116" s="1" t="str">
        <f t="array" aca="1" ref="B116" ca="1">IF(ROWS('Licenciés 2023'!$1:114)&lt;=COUNTIF(cond,Feuil1!$K$13),INDEX(champ,SMALL(IF(cond=Feuil1!$K$13,ROW(INDIRECT("1:"&amp;ROWS(champ)))),ROWS('Licenciés 2023'!$1:114))),"")</f>
        <v/>
      </c>
      <c r="C116" s="1" t="str">
        <f t="array" aca="1" ref="C116" ca="1">IF(ROWS('Licenciés 2023'!$1:114)&lt;=COUNTIF(cond,Feuil1!$K$24),INDEX(champ,SMALL(IF(cond=Feuil1!$K$24,ROW(INDIRECT("1:"&amp;ROWS(champ)))),ROWS('Licenciés 2023'!$1:114))),"")</f>
        <v/>
      </c>
      <c r="D116" s="1" t="str">
        <f t="array" aca="1" ref="D116" ca="1">IF(ROWS('Licenciés 2023'!$1:114)&lt;=COUNTIF(cond,Feuil1!$K$50),INDEX(champ,SMALL(IF(cond=Feuil1!$K$50,ROW(INDIRECT("1:"&amp;ROWS(champ)))),ROWS('Licenciés 2023'!$1:114))),"")</f>
        <v/>
      </c>
      <c r="E116" s="1" t="str">
        <f t="array" aca="1" ref="E116" ca="1">IF(ROWS('Licenciés 2023'!$1:114)&lt;=COUNTIF(cond,Feuil1!$K$76),INDEX(champ,SMALL(IF(cond=Feuil1!$K$76,ROW(INDIRECT("1:"&amp;ROWS(champ)))),ROWS('Licenciés 2023'!$1:114))),"")</f>
        <v/>
      </c>
      <c r="F116" s="1" t="str">
        <f t="array" aca="1" ref="F116" ca="1">IF(ROWS('Licenciés 2023'!$1:114)&lt;=COUNTIF(cond,Feuil1!$K$102),INDEX(champ,SMALL(IF(cond=Feuil1!$K$102,ROW(INDIRECT("1:"&amp;ROWS(champ)))),ROWS('Licenciés 2023'!$1:114))),"")</f>
        <v/>
      </c>
      <c r="G116" s="1" t="str">
        <f t="array" aca="1" ref="G116" ca="1">IF(ROWS('Licenciés 2023'!$1:114)&lt;=COUNTIF(cond,Feuil1!$K$128),INDEX(champ,SMALL(IF(cond=Feuil1!$K$128,ROW(INDIRECT("1:"&amp;ROWS(champ)))),ROWS('Licenciés 2023'!$1:114))),"")</f>
        <v/>
      </c>
      <c r="H116" s="1" t="str">
        <f t="array" aca="1" ref="H116" ca="1">IF(ROWS('Licenciés 2023'!$1:114)&lt;=COUNTIF(cond,Feuil1!$K$154),INDEX(champ,SMALL(IF(cond=Feuil1!$K$154,ROW(INDIRECT("1:"&amp;ROWS(champ)))),ROWS('Licenciés 2023'!$1:114))),"")</f>
        <v/>
      </c>
      <c r="I116" s="1" t="str">
        <f t="array" aca="1" ref="I116" ca="1">IF(ROWS('Licenciés 2023'!$1:114)&lt;=COUNTIF(cond,Feuil1!$K$180),INDEX(champ,SMALL(IF(cond=Feuil1!$K$180,ROW(INDIRECT("1:"&amp;ROWS(champ)))),ROWS('Licenciés 2023'!$1:114))),"")</f>
        <v/>
      </c>
      <c r="J116" s="1" t="str">
        <f t="array" aca="1" ref="J116" ca="1">IF(ROWS('Licenciés 2023'!$1:114)&lt;=COUNTIF(cond,Feuil1!$K$206),INDEX(champ,SMALL(IF(cond=Feuil1!$K$206,ROW(INDIRECT("1:"&amp;ROWS(champ)))),ROWS('Licenciés 2023'!$1:114))),"")</f>
        <v/>
      </c>
    </row>
    <row r="117" spans="2:10">
      <c r="B117" s="1" t="str">
        <f t="array" aca="1" ref="B117" ca="1">IF(ROWS('Licenciés 2023'!$1:115)&lt;=COUNTIF(cond,Feuil1!$K$13),INDEX(champ,SMALL(IF(cond=Feuil1!$K$13,ROW(INDIRECT("1:"&amp;ROWS(champ)))),ROWS('Licenciés 2023'!$1:115))),"")</f>
        <v/>
      </c>
      <c r="C117" s="1" t="str">
        <f t="array" aca="1" ref="C117" ca="1">IF(ROWS('Licenciés 2023'!$1:115)&lt;=COUNTIF(cond,Feuil1!$K$24),INDEX(champ,SMALL(IF(cond=Feuil1!$K$24,ROW(INDIRECT("1:"&amp;ROWS(champ)))),ROWS('Licenciés 2023'!$1:115))),"")</f>
        <v/>
      </c>
      <c r="D117" s="1" t="str">
        <f t="array" aca="1" ref="D117" ca="1">IF(ROWS('Licenciés 2023'!$1:115)&lt;=COUNTIF(cond,Feuil1!$K$50),INDEX(champ,SMALL(IF(cond=Feuil1!$K$50,ROW(INDIRECT("1:"&amp;ROWS(champ)))),ROWS('Licenciés 2023'!$1:115))),"")</f>
        <v/>
      </c>
      <c r="E117" s="1" t="str">
        <f t="array" aca="1" ref="E117" ca="1">IF(ROWS('Licenciés 2023'!$1:115)&lt;=COUNTIF(cond,Feuil1!$K$76),INDEX(champ,SMALL(IF(cond=Feuil1!$K$76,ROW(INDIRECT("1:"&amp;ROWS(champ)))),ROWS('Licenciés 2023'!$1:115))),"")</f>
        <v/>
      </c>
      <c r="F117" s="1" t="str">
        <f t="array" aca="1" ref="F117" ca="1">IF(ROWS('Licenciés 2023'!$1:115)&lt;=COUNTIF(cond,Feuil1!$K$102),INDEX(champ,SMALL(IF(cond=Feuil1!$K$102,ROW(INDIRECT("1:"&amp;ROWS(champ)))),ROWS('Licenciés 2023'!$1:115))),"")</f>
        <v/>
      </c>
      <c r="G117" s="1" t="str">
        <f t="array" aca="1" ref="G117" ca="1">IF(ROWS('Licenciés 2023'!$1:115)&lt;=COUNTIF(cond,Feuil1!$K$128),INDEX(champ,SMALL(IF(cond=Feuil1!$K$128,ROW(INDIRECT("1:"&amp;ROWS(champ)))),ROWS('Licenciés 2023'!$1:115))),"")</f>
        <v/>
      </c>
      <c r="H117" s="1" t="str">
        <f t="array" aca="1" ref="H117" ca="1">IF(ROWS('Licenciés 2023'!$1:115)&lt;=COUNTIF(cond,Feuil1!$K$154),INDEX(champ,SMALL(IF(cond=Feuil1!$K$154,ROW(INDIRECT("1:"&amp;ROWS(champ)))),ROWS('Licenciés 2023'!$1:115))),"")</f>
        <v/>
      </c>
      <c r="I117" s="1" t="str">
        <f t="array" aca="1" ref="I117" ca="1">IF(ROWS('Licenciés 2023'!$1:115)&lt;=COUNTIF(cond,Feuil1!$K$180),INDEX(champ,SMALL(IF(cond=Feuil1!$K$180,ROW(INDIRECT("1:"&amp;ROWS(champ)))),ROWS('Licenciés 2023'!$1:115))),"")</f>
        <v/>
      </c>
      <c r="J117" s="1" t="str">
        <f t="array" aca="1" ref="J117" ca="1">IF(ROWS('Licenciés 2023'!$1:115)&lt;=COUNTIF(cond,Feuil1!$K$206),INDEX(champ,SMALL(IF(cond=Feuil1!$K$206,ROW(INDIRECT("1:"&amp;ROWS(champ)))),ROWS('Licenciés 2023'!$1:115))),"")</f>
        <v/>
      </c>
    </row>
    <row r="118" spans="2:10">
      <c r="B118" s="1" t="str">
        <f t="array" aca="1" ref="B118" ca="1">IF(ROWS('Licenciés 2023'!$1:116)&lt;=COUNTIF(cond,Feuil1!$K$13),INDEX(champ,SMALL(IF(cond=Feuil1!$K$13,ROW(INDIRECT("1:"&amp;ROWS(champ)))),ROWS('Licenciés 2023'!$1:116))),"")</f>
        <v/>
      </c>
      <c r="C118" s="1" t="str">
        <f t="array" aca="1" ref="C118" ca="1">IF(ROWS('Licenciés 2023'!$1:116)&lt;=COUNTIF(cond,Feuil1!$K$24),INDEX(champ,SMALL(IF(cond=Feuil1!$K$24,ROW(INDIRECT("1:"&amp;ROWS(champ)))),ROWS('Licenciés 2023'!$1:116))),"")</f>
        <v/>
      </c>
      <c r="D118" s="1" t="str">
        <f t="array" aca="1" ref="D118" ca="1">IF(ROWS('Licenciés 2023'!$1:116)&lt;=COUNTIF(cond,Feuil1!$K$50),INDEX(champ,SMALL(IF(cond=Feuil1!$K$50,ROW(INDIRECT("1:"&amp;ROWS(champ)))),ROWS('Licenciés 2023'!$1:116))),"")</f>
        <v/>
      </c>
      <c r="E118" s="1" t="str">
        <f t="array" aca="1" ref="E118" ca="1">IF(ROWS('Licenciés 2023'!$1:116)&lt;=COUNTIF(cond,Feuil1!$K$76),INDEX(champ,SMALL(IF(cond=Feuil1!$K$76,ROW(INDIRECT("1:"&amp;ROWS(champ)))),ROWS('Licenciés 2023'!$1:116))),"")</f>
        <v/>
      </c>
      <c r="F118" s="1" t="str">
        <f t="array" aca="1" ref="F118" ca="1">IF(ROWS('Licenciés 2023'!$1:116)&lt;=COUNTIF(cond,Feuil1!$K$102),INDEX(champ,SMALL(IF(cond=Feuil1!$K$102,ROW(INDIRECT("1:"&amp;ROWS(champ)))),ROWS('Licenciés 2023'!$1:116))),"")</f>
        <v/>
      </c>
      <c r="G118" s="1" t="str">
        <f t="array" aca="1" ref="G118" ca="1">IF(ROWS('Licenciés 2023'!$1:116)&lt;=COUNTIF(cond,Feuil1!$K$128),INDEX(champ,SMALL(IF(cond=Feuil1!$K$128,ROW(INDIRECT("1:"&amp;ROWS(champ)))),ROWS('Licenciés 2023'!$1:116))),"")</f>
        <v/>
      </c>
      <c r="H118" s="1" t="str">
        <f t="array" aca="1" ref="H118" ca="1">IF(ROWS('Licenciés 2023'!$1:116)&lt;=COUNTIF(cond,Feuil1!$K$154),INDEX(champ,SMALL(IF(cond=Feuil1!$K$154,ROW(INDIRECT("1:"&amp;ROWS(champ)))),ROWS('Licenciés 2023'!$1:116))),"")</f>
        <v/>
      </c>
      <c r="I118" s="1" t="str">
        <f t="array" aca="1" ref="I118" ca="1">IF(ROWS('Licenciés 2023'!$1:116)&lt;=COUNTIF(cond,Feuil1!$K$180),INDEX(champ,SMALL(IF(cond=Feuil1!$K$180,ROW(INDIRECT("1:"&amp;ROWS(champ)))),ROWS('Licenciés 2023'!$1:116))),"")</f>
        <v/>
      </c>
      <c r="J118" s="1" t="str">
        <f t="array" aca="1" ref="J118" ca="1">IF(ROWS('Licenciés 2023'!$1:116)&lt;=COUNTIF(cond,Feuil1!$K$206),INDEX(champ,SMALL(IF(cond=Feuil1!$K$206,ROW(INDIRECT("1:"&amp;ROWS(champ)))),ROWS('Licenciés 2023'!$1:116))),"")</f>
        <v/>
      </c>
    </row>
    <row r="119" spans="2:10">
      <c r="B119" s="1" t="str">
        <f t="array" aca="1" ref="B119" ca="1">IF(ROWS('Licenciés 2023'!$1:117)&lt;=COUNTIF(cond,Feuil1!$K$13),INDEX(champ,SMALL(IF(cond=Feuil1!$K$13,ROW(INDIRECT("1:"&amp;ROWS(champ)))),ROWS('Licenciés 2023'!$1:117))),"")</f>
        <v/>
      </c>
      <c r="C119" s="1" t="str">
        <f t="array" aca="1" ref="C119" ca="1">IF(ROWS('Licenciés 2023'!$1:117)&lt;=COUNTIF(cond,Feuil1!$K$24),INDEX(champ,SMALL(IF(cond=Feuil1!$K$24,ROW(INDIRECT("1:"&amp;ROWS(champ)))),ROWS('Licenciés 2023'!$1:117))),"")</f>
        <v/>
      </c>
      <c r="D119" s="1" t="str">
        <f t="array" aca="1" ref="D119" ca="1">IF(ROWS('Licenciés 2023'!$1:117)&lt;=COUNTIF(cond,Feuil1!$K$50),INDEX(champ,SMALL(IF(cond=Feuil1!$K$50,ROW(INDIRECT("1:"&amp;ROWS(champ)))),ROWS('Licenciés 2023'!$1:117))),"")</f>
        <v/>
      </c>
      <c r="E119" s="1" t="str">
        <f t="array" aca="1" ref="E119" ca="1">IF(ROWS('Licenciés 2023'!$1:117)&lt;=COUNTIF(cond,Feuil1!$K$76),INDEX(champ,SMALL(IF(cond=Feuil1!$K$76,ROW(INDIRECT("1:"&amp;ROWS(champ)))),ROWS('Licenciés 2023'!$1:117))),"")</f>
        <v/>
      </c>
      <c r="F119" s="1" t="str">
        <f t="array" aca="1" ref="F119" ca="1">IF(ROWS('Licenciés 2023'!$1:117)&lt;=COUNTIF(cond,Feuil1!$K$102),INDEX(champ,SMALL(IF(cond=Feuil1!$K$102,ROW(INDIRECT("1:"&amp;ROWS(champ)))),ROWS('Licenciés 2023'!$1:117))),"")</f>
        <v/>
      </c>
      <c r="G119" s="1" t="str">
        <f t="array" aca="1" ref="G119" ca="1">IF(ROWS('Licenciés 2023'!$1:117)&lt;=COUNTIF(cond,Feuil1!$K$128),INDEX(champ,SMALL(IF(cond=Feuil1!$K$128,ROW(INDIRECT("1:"&amp;ROWS(champ)))),ROWS('Licenciés 2023'!$1:117))),"")</f>
        <v/>
      </c>
      <c r="H119" s="1" t="str">
        <f t="array" aca="1" ref="H119" ca="1">IF(ROWS('Licenciés 2023'!$1:117)&lt;=COUNTIF(cond,Feuil1!$K$154),INDEX(champ,SMALL(IF(cond=Feuil1!$K$154,ROW(INDIRECT("1:"&amp;ROWS(champ)))),ROWS('Licenciés 2023'!$1:117))),"")</f>
        <v/>
      </c>
      <c r="I119" s="1" t="str">
        <f t="array" aca="1" ref="I119" ca="1">IF(ROWS('Licenciés 2023'!$1:117)&lt;=COUNTIF(cond,Feuil1!$K$180),INDEX(champ,SMALL(IF(cond=Feuil1!$K$180,ROW(INDIRECT("1:"&amp;ROWS(champ)))),ROWS('Licenciés 2023'!$1:117))),"")</f>
        <v/>
      </c>
      <c r="J119" s="1" t="str">
        <f t="array" aca="1" ref="J119" ca="1">IF(ROWS('Licenciés 2023'!$1:117)&lt;=COUNTIF(cond,Feuil1!$K$206),INDEX(champ,SMALL(IF(cond=Feuil1!$K$206,ROW(INDIRECT("1:"&amp;ROWS(champ)))),ROWS('Licenciés 2023'!$1:117))),"")</f>
        <v/>
      </c>
    </row>
    <row r="120" spans="2:10">
      <c r="B120" s="1" t="str">
        <f t="array" aca="1" ref="B120" ca="1">IF(ROWS('Licenciés 2023'!$1:118)&lt;=COUNTIF(cond,Feuil1!$K$13),INDEX(champ,SMALL(IF(cond=Feuil1!$K$13,ROW(INDIRECT("1:"&amp;ROWS(champ)))),ROWS('Licenciés 2023'!$1:118))),"")</f>
        <v/>
      </c>
      <c r="C120" s="1" t="str">
        <f t="array" aca="1" ref="C120" ca="1">IF(ROWS('Licenciés 2023'!$1:118)&lt;=COUNTIF(cond,Feuil1!$K$24),INDEX(champ,SMALL(IF(cond=Feuil1!$K$24,ROW(INDIRECT("1:"&amp;ROWS(champ)))),ROWS('Licenciés 2023'!$1:118))),"")</f>
        <v/>
      </c>
      <c r="D120" s="1" t="str">
        <f t="array" aca="1" ref="D120" ca="1">IF(ROWS('Licenciés 2023'!$1:118)&lt;=COUNTIF(cond,Feuil1!$K$50),INDEX(champ,SMALL(IF(cond=Feuil1!$K$50,ROW(INDIRECT("1:"&amp;ROWS(champ)))),ROWS('Licenciés 2023'!$1:118))),"")</f>
        <v/>
      </c>
      <c r="E120" s="1" t="str">
        <f t="array" aca="1" ref="E120" ca="1">IF(ROWS('Licenciés 2023'!$1:118)&lt;=COUNTIF(cond,Feuil1!$K$76),INDEX(champ,SMALL(IF(cond=Feuil1!$K$76,ROW(INDIRECT("1:"&amp;ROWS(champ)))),ROWS('Licenciés 2023'!$1:118))),"")</f>
        <v/>
      </c>
      <c r="F120" s="1" t="str">
        <f t="array" aca="1" ref="F120" ca="1">IF(ROWS('Licenciés 2023'!$1:118)&lt;=COUNTIF(cond,Feuil1!$K$102),INDEX(champ,SMALL(IF(cond=Feuil1!$K$102,ROW(INDIRECT("1:"&amp;ROWS(champ)))),ROWS('Licenciés 2023'!$1:118))),"")</f>
        <v/>
      </c>
      <c r="G120" s="1" t="str">
        <f t="array" aca="1" ref="G120" ca="1">IF(ROWS('Licenciés 2023'!$1:118)&lt;=COUNTIF(cond,Feuil1!$K$128),INDEX(champ,SMALL(IF(cond=Feuil1!$K$128,ROW(INDIRECT("1:"&amp;ROWS(champ)))),ROWS('Licenciés 2023'!$1:118))),"")</f>
        <v/>
      </c>
      <c r="H120" s="1" t="str">
        <f t="array" aca="1" ref="H120" ca="1">IF(ROWS('Licenciés 2023'!$1:118)&lt;=COUNTIF(cond,Feuil1!$K$154),INDEX(champ,SMALL(IF(cond=Feuil1!$K$154,ROW(INDIRECT("1:"&amp;ROWS(champ)))),ROWS('Licenciés 2023'!$1:118))),"")</f>
        <v/>
      </c>
      <c r="I120" s="1" t="str">
        <f t="array" aca="1" ref="I120" ca="1">IF(ROWS('Licenciés 2023'!$1:118)&lt;=COUNTIF(cond,Feuil1!$K$180),INDEX(champ,SMALL(IF(cond=Feuil1!$K$180,ROW(INDIRECT("1:"&amp;ROWS(champ)))),ROWS('Licenciés 2023'!$1:118))),"")</f>
        <v/>
      </c>
      <c r="J120" s="1" t="str">
        <f t="array" aca="1" ref="J120" ca="1">IF(ROWS('Licenciés 2023'!$1:118)&lt;=COUNTIF(cond,Feuil1!$K$206),INDEX(champ,SMALL(IF(cond=Feuil1!$K$206,ROW(INDIRECT("1:"&amp;ROWS(champ)))),ROWS('Licenciés 2023'!$1:118))),"")</f>
        <v/>
      </c>
    </row>
    <row r="121" spans="2:10">
      <c r="B121" s="1" t="str">
        <f t="array" aca="1" ref="B121" ca="1">IF(ROWS('Licenciés 2023'!$1:119)&lt;=COUNTIF(cond,Feuil1!$K$13),INDEX(champ,SMALL(IF(cond=Feuil1!$K$13,ROW(INDIRECT("1:"&amp;ROWS(champ)))),ROWS('Licenciés 2023'!$1:119))),"")</f>
        <v/>
      </c>
      <c r="C121" s="1" t="str">
        <f t="array" aca="1" ref="C121" ca="1">IF(ROWS('Licenciés 2023'!$1:119)&lt;=COUNTIF(cond,Feuil1!$K$24),INDEX(champ,SMALL(IF(cond=Feuil1!$K$24,ROW(INDIRECT("1:"&amp;ROWS(champ)))),ROWS('Licenciés 2023'!$1:119))),"")</f>
        <v/>
      </c>
      <c r="D121" s="1" t="str">
        <f t="array" aca="1" ref="D121" ca="1">IF(ROWS('Licenciés 2023'!$1:119)&lt;=COUNTIF(cond,Feuil1!$K$50),INDEX(champ,SMALL(IF(cond=Feuil1!$K$50,ROW(INDIRECT("1:"&amp;ROWS(champ)))),ROWS('Licenciés 2023'!$1:119))),"")</f>
        <v/>
      </c>
      <c r="E121" s="1" t="str">
        <f t="array" aca="1" ref="E121" ca="1">IF(ROWS('Licenciés 2023'!$1:119)&lt;=COUNTIF(cond,Feuil1!$K$76),INDEX(champ,SMALL(IF(cond=Feuil1!$K$76,ROW(INDIRECT("1:"&amp;ROWS(champ)))),ROWS('Licenciés 2023'!$1:119))),"")</f>
        <v/>
      </c>
      <c r="F121" s="1" t="str">
        <f t="array" aca="1" ref="F121" ca="1">IF(ROWS('Licenciés 2023'!$1:119)&lt;=COUNTIF(cond,Feuil1!$K$102),INDEX(champ,SMALL(IF(cond=Feuil1!$K$102,ROW(INDIRECT("1:"&amp;ROWS(champ)))),ROWS('Licenciés 2023'!$1:119))),"")</f>
        <v/>
      </c>
      <c r="G121" s="1" t="str">
        <f t="array" aca="1" ref="G121" ca="1">IF(ROWS('Licenciés 2023'!$1:119)&lt;=COUNTIF(cond,Feuil1!$K$128),INDEX(champ,SMALL(IF(cond=Feuil1!$K$128,ROW(INDIRECT("1:"&amp;ROWS(champ)))),ROWS('Licenciés 2023'!$1:119))),"")</f>
        <v/>
      </c>
      <c r="H121" s="1" t="str">
        <f t="array" aca="1" ref="H121" ca="1">IF(ROWS('Licenciés 2023'!$1:119)&lt;=COUNTIF(cond,Feuil1!$K$154),INDEX(champ,SMALL(IF(cond=Feuil1!$K$154,ROW(INDIRECT("1:"&amp;ROWS(champ)))),ROWS('Licenciés 2023'!$1:119))),"")</f>
        <v/>
      </c>
      <c r="I121" s="1" t="str">
        <f t="array" aca="1" ref="I121" ca="1">IF(ROWS('Licenciés 2023'!$1:119)&lt;=COUNTIF(cond,Feuil1!$K$180),INDEX(champ,SMALL(IF(cond=Feuil1!$K$180,ROW(INDIRECT("1:"&amp;ROWS(champ)))),ROWS('Licenciés 2023'!$1:119))),"")</f>
        <v/>
      </c>
      <c r="J121" s="1" t="str">
        <f t="array" aca="1" ref="J121" ca="1">IF(ROWS('Licenciés 2023'!$1:119)&lt;=COUNTIF(cond,Feuil1!$K$206),INDEX(champ,SMALL(IF(cond=Feuil1!$K$206,ROW(INDIRECT("1:"&amp;ROWS(champ)))),ROWS('Licenciés 2023'!$1:119))),"")</f>
        <v/>
      </c>
    </row>
    <row r="122" spans="2:10">
      <c r="B122" s="1" t="str">
        <f t="array" aca="1" ref="B122" ca="1">IF(ROWS('Licenciés 2023'!$1:120)&lt;=COUNTIF(cond,Feuil1!$K$13),INDEX(champ,SMALL(IF(cond=Feuil1!$K$13,ROW(INDIRECT("1:"&amp;ROWS(champ)))),ROWS('Licenciés 2023'!$1:120))),"")</f>
        <v/>
      </c>
      <c r="C122" s="1" t="str">
        <f t="array" aca="1" ref="C122" ca="1">IF(ROWS('Licenciés 2023'!$1:120)&lt;=COUNTIF(cond,Feuil1!$K$24),INDEX(champ,SMALL(IF(cond=Feuil1!$K$24,ROW(INDIRECT("1:"&amp;ROWS(champ)))),ROWS('Licenciés 2023'!$1:120))),"")</f>
        <v/>
      </c>
      <c r="D122" s="1" t="str">
        <f t="array" aca="1" ref="D122" ca="1">IF(ROWS('Licenciés 2023'!$1:120)&lt;=COUNTIF(cond,Feuil1!$K$50),INDEX(champ,SMALL(IF(cond=Feuil1!$K$50,ROW(INDIRECT("1:"&amp;ROWS(champ)))),ROWS('Licenciés 2023'!$1:120))),"")</f>
        <v/>
      </c>
      <c r="E122" s="1" t="str">
        <f t="array" aca="1" ref="E122" ca="1">IF(ROWS('Licenciés 2023'!$1:120)&lt;=COUNTIF(cond,Feuil1!$K$76),INDEX(champ,SMALL(IF(cond=Feuil1!$K$76,ROW(INDIRECT("1:"&amp;ROWS(champ)))),ROWS('Licenciés 2023'!$1:120))),"")</f>
        <v/>
      </c>
      <c r="F122" s="1" t="str">
        <f t="array" aca="1" ref="F122" ca="1">IF(ROWS('Licenciés 2023'!$1:120)&lt;=COUNTIF(cond,Feuil1!$K$102),INDEX(champ,SMALL(IF(cond=Feuil1!$K$102,ROW(INDIRECT("1:"&amp;ROWS(champ)))),ROWS('Licenciés 2023'!$1:120))),"")</f>
        <v/>
      </c>
      <c r="G122" s="1" t="str">
        <f t="array" aca="1" ref="G122" ca="1">IF(ROWS('Licenciés 2023'!$1:120)&lt;=COUNTIF(cond,Feuil1!$K$128),INDEX(champ,SMALL(IF(cond=Feuil1!$K$128,ROW(INDIRECT("1:"&amp;ROWS(champ)))),ROWS('Licenciés 2023'!$1:120))),"")</f>
        <v/>
      </c>
      <c r="H122" s="1" t="str">
        <f t="array" aca="1" ref="H122" ca="1">IF(ROWS('Licenciés 2023'!$1:120)&lt;=COUNTIF(cond,Feuil1!$K$154),INDEX(champ,SMALL(IF(cond=Feuil1!$K$154,ROW(INDIRECT("1:"&amp;ROWS(champ)))),ROWS('Licenciés 2023'!$1:120))),"")</f>
        <v/>
      </c>
      <c r="I122" s="1" t="str">
        <f t="array" aca="1" ref="I122" ca="1">IF(ROWS('Licenciés 2023'!$1:120)&lt;=COUNTIF(cond,Feuil1!$K$180),INDEX(champ,SMALL(IF(cond=Feuil1!$K$180,ROW(INDIRECT("1:"&amp;ROWS(champ)))),ROWS('Licenciés 2023'!$1:120))),"")</f>
        <v/>
      </c>
      <c r="J122" s="1" t="str">
        <f t="array" aca="1" ref="J122" ca="1">IF(ROWS('Licenciés 2023'!$1:120)&lt;=COUNTIF(cond,Feuil1!$K$206),INDEX(champ,SMALL(IF(cond=Feuil1!$K$206,ROW(INDIRECT("1:"&amp;ROWS(champ)))),ROWS('Licenciés 2023'!$1:120))),"")</f>
        <v/>
      </c>
    </row>
    <row r="123" spans="2:10">
      <c r="B123" s="1" t="str">
        <f t="array" aca="1" ref="B123" ca="1">IF(ROWS('Licenciés 2023'!$1:121)&lt;=COUNTIF(cond,Feuil1!$K$13),INDEX(champ,SMALL(IF(cond=Feuil1!$K$13,ROW(INDIRECT("1:"&amp;ROWS(champ)))),ROWS('Licenciés 2023'!$1:121))),"")</f>
        <v/>
      </c>
      <c r="C123" s="1" t="str">
        <f t="array" aca="1" ref="C123" ca="1">IF(ROWS('Licenciés 2023'!$1:121)&lt;=COUNTIF(cond,Feuil1!$K$24),INDEX(champ,SMALL(IF(cond=Feuil1!$K$24,ROW(INDIRECT("1:"&amp;ROWS(champ)))),ROWS('Licenciés 2023'!$1:121))),"")</f>
        <v/>
      </c>
      <c r="D123" s="1" t="str">
        <f t="array" aca="1" ref="D123" ca="1">IF(ROWS('Licenciés 2023'!$1:121)&lt;=COUNTIF(cond,Feuil1!$K$50),INDEX(champ,SMALL(IF(cond=Feuil1!$K$50,ROW(INDIRECT("1:"&amp;ROWS(champ)))),ROWS('Licenciés 2023'!$1:121))),"")</f>
        <v/>
      </c>
      <c r="E123" s="1" t="str">
        <f t="array" aca="1" ref="E123" ca="1">IF(ROWS('Licenciés 2023'!$1:121)&lt;=COUNTIF(cond,Feuil1!$K$76),INDEX(champ,SMALL(IF(cond=Feuil1!$K$76,ROW(INDIRECT("1:"&amp;ROWS(champ)))),ROWS('Licenciés 2023'!$1:121))),"")</f>
        <v/>
      </c>
      <c r="F123" s="1" t="str">
        <f t="array" aca="1" ref="F123" ca="1">IF(ROWS('Licenciés 2023'!$1:121)&lt;=COUNTIF(cond,Feuil1!$K$102),INDEX(champ,SMALL(IF(cond=Feuil1!$K$102,ROW(INDIRECT("1:"&amp;ROWS(champ)))),ROWS('Licenciés 2023'!$1:121))),"")</f>
        <v/>
      </c>
      <c r="G123" s="1" t="str">
        <f t="array" aca="1" ref="G123" ca="1">IF(ROWS('Licenciés 2023'!$1:121)&lt;=COUNTIF(cond,Feuil1!$K$128),INDEX(champ,SMALL(IF(cond=Feuil1!$K$128,ROW(INDIRECT("1:"&amp;ROWS(champ)))),ROWS('Licenciés 2023'!$1:121))),"")</f>
        <v/>
      </c>
      <c r="H123" s="1" t="str">
        <f t="array" aca="1" ref="H123" ca="1">IF(ROWS('Licenciés 2023'!$1:121)&lt;=COUNTIF(cond,Feuil1!$K$154),INDEX(champ,SMALL(IF(cond=Feuil1!$K$154,ROW(INDIRECT("1:"&amp;ROWS(champ)))),ROWS('Licenciés 2023'!$1:121))),"")</f>
        <v/>
      </c>
      <c r="I123" s="1" t="str">
        <f t="array" aca="1" ref="I123" ca="1">IF(ROWS('Licenciés 2023'!$1:121)&lt;=COUNTIF(cond,Feuil1!$K$180),INDEX(champ,SMALL(IF(cond=Feuil1!$K$180,ROW(INDIRECT("1:"&amp;ROWS(champ)))),ROWS('Licenciés 2023'!$1:121))),"")</f>
        <v/>
      </c>
      <c r="J123" s="1" t="str">
        <f t="array" aca="1" ref="J123" ca="1">IF(ROWS('Licenciés 2023'!$1:121)&lt;=COUNTIF(cond,Feuil1!$K$206),INDEX(champ,SMALL(IF(cond=Feuil1!$K$206,ROW(INDIRECT("1:"&amp;ROWS(champ)))),ROWS('Licenciés 2023'!$1:121))),"")</f>
        <v/>
      </c>
    </row>
    <row r="124" spans="2:10">
      <c r="B124" s="1" t="str">
        <f t="array" aca="1" ref="B124" ca="1">IF(ROWS('Licenciés 2023'!$1:122)&lt;=COUNTIF(cond,Feuil1!$K$13),INDEX(champ,SMALL(IF(cond=Feuil1!$K$13,ROW(INDIRECT("1:"&amp;ROWS(champ)))),ROWS('Licenciés 2023'!$1:122))),"")</f>
        <v/>
      </c>
      <c r="C124" s="1" t="str">
        <f t="array" aca="1" ref="C124" ca="1">IF(ROWS('Licenciés 2023'!$1:122)&lt;=COUNTIF(cond,Feuil1!$K$24),INDEX(champ,SMALL(IF(cond=Feuil1!$K$24,ROW(INDIRECT("1:"&amp;ROWS(champ)))),ROWS('Licenciés 2023'!$1:122))),"")</f>
        <v/>
      </c>
      <c r="D124" s="1" t="str">
        <f t="array" aca="1" ref="D124" ca="1">IF(ROWS('Licenciés 2023'!$1:122)&lt;=COUNTIF(cond,Feuil1!$K$50),INDEX(champ,SMALL(IF(cond=Feuil1!$K$50,ROW(INDIRECT("1:"&amp;ROWS(champ)))),ROWS('Licenciés 2023'!$1:122))),"")</f>
        <v/>
      </c>
      <c r="E124" s="1" t="str">
        <f t="array" aca="1" ref="E124" ca="1">IF(ROWS('Licenciés 2023'!$1:122)&lt;=COUNTIF(cond,Feuil1!$K$76),INDEX(champ,SMALL(IF(cond=Feuil1!$K$76,ROW(INDIRECT("1:"&amp;ROWS(champ)))),ROWS('Licenciés 2023'!$1:122))),"")</f>
        <v/>
      </c>
      <c r="F124" s="1" t="str">
        <f t="array" aca="1" ref="F124" ca="1">IF(ROWS('Licenciés 2023'!$1:122)&lt;=COUNTIF(cond,Feuil1!$K$102),INDEX(champ,SMALL(IF(cond=Feuil1!$K$102,ROW(INDIRECT("1:"&amp;ROWS(champ)))),ROWS('Licenciés 2023'!$1:122))),"")</f>
        <v/>
      </c>
      <c r="G124" s="1" t="str">
        <f t="array" aca="1" ref="G124" ca="1">IF(ROWS('Licenciés 2023'!$1:122)&lt;=COUNTIF(cond,Feuil1!$K$128),INDEX(champ,SMALL(IF(cond=Feuil1!$K$128,ROW(INDIRECT("1:"&amp;ROWS(champ)))),ROWS('Licenciés 2023'!$1:122))),"")</f>
        <v/>
      </c>
      <c r="H124" s="1" t="str">
        <f t="array" aca="1" ref="H124" ca="1">IF(ROWS('Licenciés 2023'!$1:122)&lt;=COUNTIF(cond,Feuil1!$K$154),INDEX(champ,SMALL(IF(cond=Feuil1!$K$154,ROW(INDIRECT("1:"&amp;ROWS(champ)))),ROWS('Licenciés 2023'!$1:122))),"")</f>
        <v/>
      </c>
      <c r="I124" s="1" t="str">
        <f t="array" aca="1" ref="I124" ca="1">IF(ROWS('Licenciés 2023'!$1:122)&lt;=COUNTIF(cond,Feuil1!$K$180),INDEX(champ,SMALL(IF(cond=Feuil1!$K$180,ROW(INDIRECT("1:"&amp;ROWS(champ)))),ROWS('Licenciés 2023'!$1:122))),"")</f>
        <v/>
      </c>
      <c r="J124" s="1" t="str">
        <f t="array" aca="1" ref="J124" ca="1">IF(ROWS('Licenciés 2023'!$1:122)&lt;=COUNTIF(cond,Feuil1!$K$206),INDEX(champ,SMALL(IF(cond=Feuil1!$K$206,ROW(INDIRECT("1:"&amp;ROWS(champ)))),ROWS('Licenciés 2023'!$1:122))),"")</f>
        <v/>
      </c>
    </row>
    <row r="125" spans="2:10">
      <c r="B125" s="1" t="str">
        <f t="array" aca="1" ref="B125" ca="1">IF(ROWS('Licenciés 2023'!$1:123)&lt;=COUNTIF(cond,Feuil1!$K$13),INDEX(champ,SMALL(IF(cond=Feuil1!$K$13,ROW(INDIRECT("1:"&amp;ROWS(champ)))),ROWS('Licenciés 2023'!$1:123))),"")</f>
        <v/>
      </c>
      <c r="C125" s="1" t="str">
        <f t="array" aca="1" ref="C125" ca="1">IF(ROWS('Licenciés 2023'!$1:123)&lt;=COUNTIF(cond,Feuil1!$K$24),INDEX(champ,SMALL(IF(cond=Feuil1!$K$24,ROW(INDIRECT("1:"&amp;ROWS(champ)))),ROWS('Licenciés 2023'!$1:123))),"")</f>
        <v/>
      </c>
      <c r="D125" s="1" t="str">
        <f t="array" aca="1" ref="D125" ca="1">IF(ROWS('Licenciés 2023'!$1:123)&lt;=COUNTIF(cond,Feuil1!$K$50),INDEX(champ,SMALL(IF(cond=Feuil1!$K$50,ROW(INDIRECT("1:"&amp;ROWS(champ)))),ROWS('Licenciés 2023'!$1:123))),"")</f>
        <v/>
      </c>
      <c r="E125" s="1" t="str">
        <f t="array" aca="1" ref="E125" ca="1">IF(ROWS('Licenciés 2023'!$1:123)&lt;=COUNTIF(cond,Feuil1!$K$76),INDEX(champ,SMALL(IF(cond=Feuil1!$K$76,ROW(INDIRECT("1:"&amp;ROWS(champ)))),ROWS('Licenciés 2023'!$1:123))),"")</f>
        <v/>
      </c>
      <c r="F125" s="1" t="str">
        <f t="array" aca="1" ref="F125" ca="1">IF(ROWS('Licenciés 2023'!$1:123)&lt;=COUNTIF(cond,Feuil1!$K$102),INDEX(champ,SMALL(IF(cond=Feuil1!$K$102,ROW(INDIRECT("1:"&amp;ROWS(champ)))),ROWS('Licenciés 2023'!$1:123))),"")</f>
        <v/>
      </c>
      <c r="G125" s="1" t="str">
        <f t="array" aca="1" ref="G125" ca="1">IF(ROWS('Licenciés 2023'!$1:123)&lt;=COUNTIF(cond,Feuil1!$K$128),INDEX(champ,SMALL(IF(cond=Feuil1!$K$128,ROW(INDIRECT("1:"&amp;ROWS(champ)))),ROWS('Licenciés 2023'!$1:123))),"")</f>
        <v/>
      </c>
      <c r="H125" s="1" t="str">
        <f t="array" aca="1" ref="H125" ca="1">IF(ROWS('Licenciés 2023'!$1:123)&lt;=COUNTIF(cond,Feuil1!$K$154),INDEX(champ,SMALL(IF(cond=Feuil1!$K$154,ROW(INDIRECT("1:"&amp;ROWS(champ)))),ROWS('Licenciés 2023'!$1:123))),"")</f>
        <v/>
      </c>
      <c r="I125" s="1" t="str">
        <f t="array" aca="1" ref="I125" ca="1">IF(ROWS('Licenciés 2023'!$1:123)&lt;=COUNTIF(cond,Feuil1!$K$180),INDEX(champ,SMALL(IF(cond=Feuil1!$K$180,ROW(INDIRECT("1:"&amp;ROWS(champ)))),ROWS('Licenciés 2023'!$1:123))),"")</f>
        <v/>
      </c>
      <c r="J125" s="1" t="str">
        <f t="array" aca="1" ref="J125" ca="1">IF(ROWS('Licenciés 2023'!$1:123)&lt;=COUNTIF(cond,Feuil1!$K$206),INDEX(champ,SMALL(IF(cond=Feuil1!$K$206,ROW(INDIRECT("1:"&amp;ROWS(champ)))),ROWS('Licenciés 2023'!$1:123))),"")</f>
        <v/>
      </c>
    </row>
    <row r="126" spans="2:10">
      <c r="B126" s="1" t="str">
        <f t="array" aca="1" ref="B126" ca="1">IF(ROWS('Licenciés 2023'!$1:124)&lt;=COUNTIF(cond,Feuil1!$K$13),INDEX(champ,SMALL(IF(cond=Feuil1!$K$13,ROW(INDIRECT("1:"&amp;ROWS(champ)))),ROWS('Licenciés 2023'!$1:124))),"")</f>
        <v/>
      </c>
      <c r="C126" s="1" t="str">
        <f t="array" aca="1" ref="C126" ca="1">IF(ROWS('Licenciés 2023'!$1:124)&lt;=COUNTIF(cond,Feuil1!$K$24),INDEX(champ,SMALL(IF(cond=Feuil1!$K$24,ROW(INDIRECT("1:"&amp;ROWS(champ)))),ROWS('Licenciés 2023'!$1:124))),"")</f>
        <v/>
      </c>
      <c r="D126" s="1" t="str">
        <f t="array" aca="1" ref="D126" ca="1">IF(ROWS('Licenciés 2023'!$1:124)&lt;=COUNTIF(cond,Feuil1!$K$50),INDEX(champ,SMALL(IF(cond=Feuil1!$K$50,ROW(INDIRECT("1:"&amp;ROWS(champ)))),ROWS('Licenciés 2023'!$1:124))),"")</f>
        <v/>
      </c>
      <c r="E126" s="1" t="str">
        <f t="array" aca="1" ref="E126" ca="1">IF(ROWS('Licenciés 2023'!$1:124)&lt;=COUNTIF(cond,Feuil1!$K$76),INDEX(champ,SMALL(IF(cond=Feuil1!$K$76,ROW(INDIRECT("1:"&amp;ROWS(champ)))),ROWS('Licenciés 2023'!$1:124))),"")</f>
        <v/>
      </c>
      <c r="F126" s="1" t="str">
        <f t="array" aca="1" ref="F126" ca="1">IF(ROWS('Licenciés 2023'!$1:124)&lt;=COUNTIF(cond,Feuil1!$K$102),INDEX(champ,SMALL(IF(cond=Feuil1!$K$102,ROW(INDIRECT("1:"&amp;ROWS(champ)))),ROWS('Licenciés 2023'!$1:124))),"")</f>
        <v/>
      </c>
      <c r="G126" s="1" t="str">
        <f t="array" aca="1" ref="G126" ca="1">IF(ROWS('Licenciés 2023'!$1:124)&lt;=COUNTIF(cond,Feuil1!$K$128),INDEX(champ,SMALL(IF(cond=Feuil1!$K$128,ROW(INDIRECT("1:"&amp;ROWS(champ)))),ROWS('Licenciés 2023'!$1:124))),"")</f>
        <v/>
      </c>
      <c r="H126" s="1" t="str">
        <f t="array" aca="1" ref="H126" ca="1">IF(ROWS('Licenciés 2023'!$1:124)&lt;=COUNTIF(cond,Feuil1!$K$154),INDEX(champ,SMALL(IF(cond=Feuil1!$K$154,ROW(INDIRECT("1:"&amp;ROWS(champ)))),ROWS('Licenciés 2023'!$1:124))),"")</f>
        <v/>
      </c>
      <c r="I126" s="1" t="str">
        <f t="array" aca="1" ref="I126" ca="1">IF(ROWS('Licenciés 2023'!$1:124)&lt;=COUNTIF(cond,Feuil1!$K$180),INDEX(champ,SMALL(IF(cond=Feuil1!$K$180,ROW(INDIRECT("1:"&amp;ROWS(champ)))),ROWS('Licenciés 2023'!$1:124))),"")</f>
        <v/>
      </c>
      <c r="J126" s="1" t="str">
        <f t="array" aca="1" ref="J126" ca="1">IF(ROWS('Licenciés 2023'!$1:124)&lt;=COUNTIF(cond,Feuil1!$K$206),INDEX(champ,SMALL(IF(cond=Feuil1!$K$206,ROW(INDIRECT("1:"&amp;ROWS(champ)))),ROWS('Licenciés 2023'!$1:124))),"")</f>
        <v/>
      </c>
    </row>
    <row r="127" spans="2:10">
      <c r="B127" s="1" t="str">
        <f t="array" aca="1" ref="B127" ca="1">IF(ROWS('Licenciés 2023'!$1:125)&lt;=COUNTIF(cond,Feuil1!$K$13),INDEX(champ,SMALL(IF(cond=Feuil1!$K$13,ROW(INDIRECT("1:"&amp;ROWS(champ)))),ROWS('Licenciés 2023'!$1:125))),"")</f>
        <v/>
      </c>
      <c r="C127" s="1" t="str">
        <f t="array" aca="1" ref="C127" ca="1">IF(ROWS('Licenciés 2023'!$1:125)&lt;=COUNTIF(cond,Feuil1!$K$24),INDEX(champ,SMALL(IF(cond=Feuil1!$K$24,ROW(INDIRECT("1:"&amp;ROWS(champ)))),ROWS('Licenciés 2023'!$1:125))),"")</f>
        <v/>
      </c>
      <c r="D127" s="1" t="str">
        <f t="array" aca="1" ref="D127" ca="1">IF(ROWS('Licenciés 2023'!$1:125)&lt;=COUNTIF(cond,Feuil1!$K$50),INDEX(champ,SMALL(IF(cond=Feuil1!$K$50,ROW(INDIRECT("1:"&amp;ROWS(champ)))),ROWS('Licenciés 2023'!$1:125))),"")</f>
        <v/>
      </c>
      <c r="E127" s="1" t="str">
        <f t="array" aca="1" ref="E127" ca="1">IF(ROWS('Licenciés 2023'!$1:125)&lt;=COUNTIF(cond,Feuil1!$K$76),INDEX(champ,SMALL(IF(cond=Feuil1!$K$76,ROW(INDIRECT("1:"&amp;ROWS(champ)))),ROWS('Licenciés 2023'!$1:125))),"")</f>
        <v/>
      </c>
      <c r="F127" s="1" t="str">
        <f t="array" aca="1" ref="F127" ca="1">IF(ROWS('Licenciés 2023'!$1:125)&lt;=COUNTIF(cond,Feuil1!$K$102),INDEX(champ,SMALL(IF(cond=Feuil1!$K$102,ROW(INDIRECT("1:"&amp;ROWS(champ)))),ROWS('Licenciés 2023'!$1:125))),"")</f>
        <v/>
      </c>
      <c r="G127" s="1" t="str">
        <f t="array" aca="1" ref="G127" ca="1">IF(ROWS('Licenciés 2023'!$1:125)&lt;=COUNTIF(cond,Feuil1!$K$128),INDEX(champ,SMALL(IF(cond=Feuil1!$K$128,ROW(INDIRECT("1:"&amp;ROWS(champ)))),ROWS('Licenciés 2023'!$1:125))),"")</f>
        <v/>
      </c>
      <c r="H127" s="1" t="str">
        <f t="array" aca="1" ref="H127" ca="1">IF(ROWS('Licenciés 2023'!$1:125)&lt;=COUNTIF(cond,Feuil1!$K$154),INDEX(champ,SMALL(IF(cond=Feuil1!$K$154,ROW(INDIRECT("1:"&amp;ROWS(champ)))),ROWS('Licenciés 2023'!$1:125))),"")</f>
        <v/>
      </c>
      <c r="I127" s="1" t="str">
        <f t="array" aca="1" ref="I127" ca="1">IF(ROWS('Licenciés 2023'!$1:125)&lt;=COUNTIF(cond,Feuil1!$K$180),INDEX(champ,SMALL(IF(cond=Feuil1!$K$180,ROW(INDIRECT("1:"&amp;ROWS(champ)))),ROWS('Licenciés 2023'!$1:125))),"")</f>
        <v/>
      </c>
      <c r="J127" s="1" t="str">
        <f t="array" aca="1" ref="J127" ca="1">IF(ROWS('Licenciés 2023'!$1:125)&lt;=COUNTIF(cond,Feuil1!$K$206),INDEX(champ,SMALL(IF(cond=Feuil1!$K$206,ROW(INDIRECT("1:"&amp;ROWS(champ)))),ROWS('Licenciés 2023'!$1:125))),"")</f>
        <v/>
      </c>
    </row>
    <row r="128" spans="2:10">
      <c r="B128" s="1" t="str">
        <f t="array" aca="1" ref="B128" ca="1">IF(ROWS('Licenciés 2023'!$1:126)&lt;=COUNTIF(cond,Feuil1!$K$13),INDEX(champ,SMALL(IF(cond=Feuil1!$K$13,ROW(INDIRECT("1:"&amp;ROWS(champ)))),ROWS('Licenciés 2023'!$1:126))),"")</f>
        <v/>
      </c>
      <c r="C128" s="1" t="str">
        <f t="array" aca="1" ref="C128" ca="1">IF(ROWS('Licenciés 2023'!$1:126)&lt;=COUNTIF(cond,Feuil1!$K$24),INDEX(champ,SMALL(IF(cond=Feuil1!$K$24,ROW(INDIRECT("1:"&amp;ROWS(champ)))),ROWS('Licenciés 2023'!$1:126))),"")</f>
        <v/>
      </c>
      <c r="D128" s="1" t="str">
        <f t="array" aca="1" ref="D128" ca="1">IF(ROWS('Licenciés 2023'!$1:126)&lt;=COUNTIF(cond,Feuil1!$K$50),INDEX(champ,SMALL(IF(cond=Feuil1!$K$50,ROW(INDIRECT("1:"&amp;ROWS(champ)))),ROWS('Licenciés 2023'!$1:126))),"")</f>
        <v/>
      </c>
      <c r="E128" s="1" t="str">
        <f t="array" aca="1" ref="E128" ca="1">IF(ROWS('Licenciés 2023'!$1:126)&lt;=COUNTIF(cond,Feuil1!$K$76),INDEX(champ,SMALL(IF(cond=Feuil1!$K$76,ROW(INDIRECT("1:"&amp;ROWS(champ)))),ROWS('Licenciés 2023'!$1:126))),"")</f>
        <v/>
      </c>
      <c r="F128" s="1" t="str">
        <f t="array" aca="1" ref="F128" ca="1">IF(ROWS('Licenciés 2023'!$1:126)&lt;=COUNTIF(cond,Feuil1!$K$102),INDEX(champ,SMALL(IF(cond=Feuil1!$K$102,ROW(INDIRECT("1:"&amp;ROWS(champ)))),ROWS('Licenciés 2023'!$1:126))),"")</f>
        <v/>
      </c>
      <c r="G128" s="1" t="str">
        <f t="array" aca="1" ref="G128" ca="1">IF(ROWS('Licenciés 2023'!$1:126)&lt;=COUNTIF(cond,Feuil1!$K$128),INDEX(champ,SMALL(IF(cond=Feuil1!$K$128,ROW(INDIRECT("1:"&amp;ROWS(champ)))),ROWS('Licenciés 2023'!$1:126))),"")</f>
        <v/>
      </c>
      <c r="H128" s="1" t="str">
        <f t="array" aca="1" ref="H128" ca="1">IF(ROWS('Licenciés 2023'!$1:126)&lt;=COUNTIF(cond,Feuil1!$K$154),INDEX(champ,SMALL(IF(cond=Feuil1!$K$154,ROW(INDIRECT("1:"&amp;ROWS(champ)))),ROWS('Licenciés 2023'!$1:126))),"")</f>
        <v/>
      </c>
      <c r="I128" s="1" t="str">
        <f t="array" aca="1" ref="I128" ca="1">IF(ROWS('Licenciés 2023'!$1:126)&lt;=COUNTIF(cond,Feuil1!$K$180),INDEX(champ,SMALL(IF(cond=Feuil1!$K$180,ROW(INDIRECT("1:"&amp;ROWS(champ)))),ROWS('Licenciés 2023'!$1:126))),"")</f>
        <v/>
      </c>
      <c r="J128" s="1" t="str">
        <f t="array" aca="1" ref="J128" ca="1">IF(ROWS('Licenciés 2023'!$1:126)&lt;=COUNTIF(cond,Feuil1!$K$206),INDEX(champ,SMALL(IF(cond=Feuil1!$K$206,ROW(INDIRECT("1:"&amp;ROWS(champ)))),ROWS('Licenciés 2023'!$1:126))),"")</f>
        <v/>
      </c>
    </row>
    <row r="129" spans="2:10">
      <c r="B129" s="1" t="str">
        <f t="array" aca="1" ref="B129" ca="1">IF(ROWS('Licenciés 2023'!$1:127)&lt;=COUNTIF(cond,Feuil1!$K$13),INDEX(champ,SMALL(IF(cond=Feuil1!$K$13,ROW(INDIRECT("1:"&amp;ROWS(champ)))),ROWS('Licenciés 2023'!$1:127))),"")</f>
        <v/>
      </c>
      <c r="C129" s="1" t="str">
        <f t="array" aca="1" ref="C129" ca="1">IF(ROWS('Licenciés 2023'!$1:127)&lt;=COUNTIF(cond,Feuil1!$K$24),INDEX(champ,SMALL(IF(cond=Feuil1!$K$24,ROW(INDIRECT("1:"&amp;ROWS(champ)))),ROWS('Licenciés 2023'!$1:127))),"")</f>
        <v/>
      </c>
      <c r="D129" s="1" t="str">
        <f t="array" aca="1" ref="D129" ca="1">IF(ROWS('Licenciés 2023'!$1:127)&lt;=COUNTIF(cond,Feuil1!$K$50),INDEX(champ,SMALL(IF(cond=Feuil1!$K$50,ROW(INDIRECT("1:"&amp;ROWS(champ)))),ROWS('Licenciés 2023'!$1:127))),"")</f>
        <v/>
      </c>
      <c r="E129" s="1" t="str">
        <f t="array" aca="1" ref="E129" ca="1">IF(ROWS('Licenciés 2023'!$1:127)&lt;=COUNTIF(cond,Feuil1!$K$76),INDEX(champ,SMALL(IF(cond=Feuil1!$K$76,ROW(INDIRECT("1:"&amp;ROWS(champ)))),ROWS('Licenciés 2023'!$1:127))),"")</f>
        <v/>
      </c>
      <c r="F129" s="1" t="str">
        <f t="array" aca="1" ref="F129" ca="1">IF(ROWS('Licenciés 2023'!$1:127)&lt;=COUNTIF(cond,Feuil1!$K$102),INDEX(champ,SMALL(IF(cond=Feuil1!$K$102,ROW(INDIRECT("1:"&amp;ROWS(champ)))),ROWS('Licenciés 2023'!$1:127))),"")</f>
        <v/>
      </c>
      <c r="G129" s="1" t="str">
        <f t="array" aca="1" ref="G129" ca="1">IF(ROWS('Licenciés 2023'!$1:127)&lt;=COUNTIF(cond,Feuil1!$K$128),INDEX(champ,SMALL(IF(cond=Feuil1!$K$128,ROW(INDIRECT("1:"&amp;ROWS(champ)))),ROWS('Licenciés 2023'!$1:127))),"")</f>
        <v/>
      </c>
      <c r="H129" s="1" t="str">
        <f t="array" aca="1" ref="H129" ca="1">IF(ROWS('Licenciés 2023'!$1:127)&lt;=COUNTIF(cond,Feuil1!$K$154),INDEX(champ,SMALL(IF(cond=Feuil1!$K$154,ROW(INDIRECT("1:"&amp;ROWS(champ)))),ROWS('Licenciés 2023'!$1:127))),"")</f>
        <v/>
      </c>
      <c r="I129" s="1" t="str">
        <f t="array" aca="1" ref="I129" ca="1">IF(ROWS('Licenciés 2023'!$1:127)&lt;=COUNTIF(cond,Feuil1!$K$180),INDEX(champ,SMALL(IF(cond=Feuil1!$K$180,ROW(INDIRECT("1:"&amp;ROWS(champ)))),ROWS('Licenciés 2023'!$1:127))),"")</f>
        <v/>
      </c>
      <c r="J129" s="1" t="str">
        <f t="array" aca="1" ref="J129" ca="1">IF(ROWS('Licenciés 2023'!$1:127)&lt;=COUNTIF(cond,Feuil1!$K$206),INDEX(champ,SMALL(IF(cond=Feuil1!$K$206,ROW(INDIRECT("1:"&amp;ROWS(champ)))),ROWS('Licenciés 2023'!$1:127))),"")</f>
        <v/>
      </c>
    </row>
    <row r="130" spans="2:10">
      <c r="B130" s="1" t="str">
        <f t="array" aca="1" ref="B130" ca="1">IF(ROWS('Licenciés 2023'!$1:128)&lt;=COUNTIF(cond,Feuil1!$K$13),INDEX(champ,SMALL(IF(cond=Feuil1!$K$13,ROW(INDIRECT("1:"&amp;ROWS(champ)))),ROWS('Licenciés 2023'!$1:128))),"")</f>
        <v/>
      </c>
      <c r="C130" s="1" t="str">
        <f t="array" aca="1" ref="C130" ca="1">IF(ROWS('Licenciés 2023'!$1:128)&lt;=COUNTIF(cond,Feuil1!$K$24),INDEX(champ,SMALL(IF(cond=Feuil1!$K$24,ROW(INDIRECT("1:"&amp;ROWS(champ)))),ROWS('Licenciés 2023'!$1:128))),"")</f>
        <v/>
      </c>
      <c r="D130" s="1" t="str">
        <f t="array" aca="1" ref="D130" ca="1">IF(ROWS('Licenciés 2023'!$1:128)&lt;=COUNTIF(cond,Feuil1!$K$50),INDEX(champ,SMALL(IF(cond=Feuil1!$K$50,ROW(INDIRECT("1:"&amp;ROWS(champ)))),ROWS('Licenciés 2023'!$1:128))),"")</f>
        <v/>
      </c>
      <c r="E130" s="1" t="str">
        <f t="array" aca="1" ref="E130" ca="1">IF(ROWS('Licenciés 2023'!$1:128)&lt;=COUNTIF(cond,Feuil1!$K$76),INDEX(champ,SMALL(IF(cond=Feuil1!$K$76,ROW(INDIRECT("1:"&amp;ROWS(champ)))),ROWS('Licenciés 2023'!$1:128))),"")</f>
        <v/>
      </c>
      <c r="F130" s="1" t="str">
        <f t="array" aca="1" ref="F130" ca="1">IF(ROWS('Licenciés 2023'!$1:128)&lt;=COUNTIF(cond,Feuil1!$K$102),INDEX(champ,SMALL(IF(cond=Feuil1!$K$102,ROW(INDIRECT("1:"&amp;ROWS(champ)))),ROWS('Licenciés 2023'!$1:128))),"")</f>
        <v/>
      </c>
      <c r="G130" s="1" t="str">
        <f t="array" aca="1" ref="G130" ca="1">IF(ROWS('Licenciés 2023'!$1:128)&lt;=COUNTIF(cond,Feuil1!$K$128),INDEX(champ,SMALL(IF(cond=Feuil1!$K$128,ROW(INDIRECT("1:"&amp;ROWS(champ)))),ROWS('Licenciés 2023'!$1:128))),"")</f>
        <v/>
      </c>
      <c r="H130" s="1" t="str">
        <f t="array" aca="1" ref="H130" ca="1">IF(ROWS('Licenciés 2023'!$1:128)&lt;=COUNTIF(cond,Feuil1!$K$154),INDEX(champ,SMALL(IF(cond=Feuil1!$K$154,ROW(INDIRECT("1:"&amp;ROWS(champ)))),ROWS('Licenciés 2023'!$1:128))),"")</f>
        <v/>
      </c>
      <c r="I130" s="1" t="str">
        <f t="array" aca="1" ref="I130" ca="1">IF(ROWS('Licenciés 2023'!$1:128)&lt;=COUNTIF(cond,Feuil1!$K$180),INDEX(champ,SMALL(IF(cond=Feuil1!$K$180,ROW(INDIRECT("1:"&amp;ROWS(champ)))),ROWS('Licenciés 2023'!$1:128))),"")</f>
        <v/>
      </c>
      <c r="J130" s="1" t="str">
        <f t="array" aca="1" ref="J130" ca="1">IF(ROWS('Licenciés 2023'!$1:128)&lt;=COUNTIF(cond,Feuil1!$K$206),INDEX(champ,SMALL(IF(cond=Feuil1!$K$206,ROW(INDIRECT("1:"&amp;ROWS(champ)))),ROWS('Licenciés 2023'!$1:128))),"")</f>
        <v/>
      </c>
    </row>
    <row r="131" spans="2:10">
      <c r="B131" s="1" t="str">
        <f t="array" aca="1" ref="B131" ca="1">IF(ROWS('Licenciés 2023'!$1:129)&lt;=COUNTIF(cond,Feuil1!$K$13),INDEX(champ,SMALL(IF(cond=Feuil1!$K$13,ROW(INDIRECT("1:"&amp;ROWS(champ)))),ROWS('Licenciés 2023'!$1:129))),"")</f>
        <v/>
      </c>
      <c r="C131" s="1" t="str">
        <f t="array" aca="1" ref="C131" ca="1">IF(ROWS('Licenciés 2023'!$1:129)&lt;=COUNTIF(cond,Feuil1!$K$24),INDEX(champ,SMALL(IF(cond=Feuil1!$K$24,ROW(INDIRECT("1:"&amp;ROWS(champ)))),ROWS('Licenciés 2023'!$1:129))),"")</f>
        <v/>
      </c>
      <c r="D131" s="1" t="str">
        <f t="array" aca="1" ref="D131" ca="1">IF(ROWS('Licenciés 2023'!$1:129)&lt;=COUNTIF(cond,Feuil1!$K$50),INDEX(champ,SMALL(IF(cond=Feuil1!$K$50,ROW(INDIRECT("1:"&amp;ROWS(champ)))),ROWS('Licenciés 2023'!$1:129))),"")</f>
        <v/>
      </c>
      <c r="E131" s="1" t="str">
        <f t="array" aca="1" ref="E131" ca="1">IF(ROWS('Licenciés 2023'!$1:129)&lt;=COUNTIF(cond,Feuil1!$K$76),INDEX(champ,SMALL(IF(cond=Feuil1!$K$76,ROW(INDIRECT("1:"&amp;ROWS(champ)))),ROWS('Licenciés 2023'!$1:129))),"")</f>
        <v/>
      </c>
      <c r="F131" s="1" t="str">
        <f t="array" aca="1" ref="F131" ca="1">IF(ROWS('Licenciés 2023'!$1:129)&lt;=COUNTIF(cond,Feuil1!$K$102),INDEX(champ,SMALL(IF(cond=Feuil1!$K$102,ROW(INDIRECT("1:"&amp;ROWS(champ)))),ROWS('Licenciés 2023'!$1:129))),"")</f>
        <v/>
      </c>
      <c r="G131" s="1" t="str">
        <f t="array" aca="1" ref="G131" ca="1">IF(ROWS('Licenciés 2023'!$1:129)&lt;=COUNTIF(cond,Feuil1!$K$128),INDEX(champ,SMALL(IF(cond=Feuil1!$K$128,ROW(INDIRECT("1:"&amp;ROWS(champ)))),ROWS('Licenciés 2023'!$1:129))),"")</f>
        <v/>
      </c>
      <c r="H131" s="1" t="str">
        <f t="array" aca="1" ref="H131" ca="1">IF(ROWS('Licenciés 2023'!$1:129)&lt;=COUNTIF(cond,Feuil1!$K$154),INDEX(champ,SMALL(IF(cond=Feuil1!$K$154,ROW(INDIRECT("1:"&amp;ROWS(champ)))),ROWS('Licenciés 2023'!$1:129))),"")</f>
        <v/>
      </c>
      <c r="I131" s="1" t="str">
        <f t="array" aca="1" ref="I131" ca="1">IF(ROWS('Licenciés 2023'!$1:129)&lt;=COUNTIF(cond,Feuil1!$K$180),INDEX(champ,SMALL(IF(cond=Feuil1!$K$180,ROW(INDIRECT("1:"&amp;ROWS(champ)))),ROWS('Licenciés 2023'!$1:129))),"")</f>
        <v/>
      </c>
      <c r="J131" s="1" t="str">
        <f t="array" aca="1" ref="J131" ca="1">IF(ROWS('Licenciés 2023'!$1:129)&lt;=COUNTIF(cond,Feuil1!$K$206),INDEX(champ,SMALL(IF(cond=Feuil1!$K$206,ROW(INDIRECT("1:"&amp;ROWS(champ)))),ROWS('Licenciés 2023'!$1:129))),"")</f>
        <v/>
      </c>
    </row>
  </sheetData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Feuil3"/>
  <dimension ref="A1:L2122"/>
  <sheetViews>
    <sheetView workbookViewId="0">
      <selection activeCell="K1964" sqref="K1964"/>
    </sheetView>
  </sheetViews>
  <sheetFormatPr baseColWidth="10" defaultColWidth="10.6640625" defaultRowHeight="15"/>
  <cols>
    <col min="1" max="1" width="29.6640625" bestFit="1" customWidth="1"/>
    <col min="2" max="2" width="47.5" bestFit="1" customWidth="1"/>
    <col min="3" max="3" width="22.6640625" bestFit="1" customWidth="1"/>
    <col min="4" max="4" width="14.6640625" bestFit="1" customWidth="1"/>
    <col min="5" max="5" width="21.6640625" bestFit="1" customWidth="1"/>
    <col min="6" max="6" width="14.33203125" bestFit="1" customWidth="1"/>
    <col min="7" max="7" width="4.5" bestFit="1" customWidth="1"/>
    <col min="8" max="8" width="27.6640625" customWidth="1"/>
    <col min="9" max="9" width="26.83203125" customWidth="1"/>
    <col min="10" max="10" width="12.33203125" bestFit="1" customWidth="1"/>
  </cols>
  <sheetData>
    <row r="1" spans="1:12">
      <c r="A1" t="s">
        <v>1</v>
      </c>
      <c r="B1" t="s">
        <v>44</v>
      </c>
      <c r="C1" t="s">
        <v>2</v>
      </c>
      <c r="D1" t="s">
        <v>3</v>
      </c>
      <c r="E1" t="s">
        <v>4</v>
      </c>
      <c r="F1" t="s">
        <v>6</v>
      </c>
      <c r="G1" t="s">
        <v>5</v>
      </c>
      <c r="H1" t="s">
        <v>9</v>
      </c>
      <c r="I1" t="s">
        <v>16</v>
      </c>
      <c r="J1" t="s">
        <v>0</v>
      </c>
      <c r="K1" t="s">
        <v>17</v>
      </c>
      <c r="L1" t="s">
        <v>18</v>
      </c>
    </row>
    <row r="2" spans="1:12">
      <c r="A2" t="str">
        <f>CONCATENATE(D2," ",E2)</f>
        <v>DENIS ALVES DA SILVA</v>
      </c>
      <c r="B2" t="str">
        <f>CONCATENATE(H2," ",J2)</f>
        <v>AC ROMORANTIN TRIATHLON Vétéran</v>
      </c>
      <c r="C2" t="s">
        <v>5745</v>
      </c>
      <c r="D2" t="s">
        <v>1157</v>
      </c>
      <c r="E2" t="s">
        <v>5739</v>
      </c>
      <c r="F2" t="s">
        <v>5740</v>
      </c>
      <c r="G2" t="s">
        <v>21</v>
      </c>
      <c r="H2" t="s">
        <v>37</v>
      </c>
      <c r="I2" t="s">
        <v>84</v>
      </c>
      <c r="J2" t="s">
        <v>96</v>
      </c>
    </row>
    <row r="3" spans="1:12">
      <c r="A3" t="str">
        <f t="shared" ref="A3:A66" si="0">CONCATENATE(D3," ",E3)</f>
        <v>Nicolas BARANGER</v>
      </c>
      <c r="B3" t="str">
        <f t="shared" ref="B3:B66" si="1">CONCATENATE(H3," ",J3)</f>
        <v>AC ROMORANTIN TRIATHLON Senior</v>
      </c>
      <c r="C3" t="s">
        <v>94</v>
      </c>
      <c r="D3" t="s">
        <v>87</v>
      </c>
      <c r="E3" t="s">
        <v>91</v>
      </c>
      <c r="F3" t="s">
        <v>5741</v>
      </c>
      <c r="G3" t="s">
        <v>21</v>
      </c>
      <c r="H3" t="s">
        <v>37</v>
      </c>
      <c r="I3" t="s">
        <v>84</v>
      </c>
      <c r="J3" t="s">
        <v>83</v>
      </c>
    </row>
    <row r="4" spans="1:12">
      <c r="A4" t="str">
        <f t="shared" si="0"/>
        <v>Jean Daniel BESCHERON</v>
      </c>
      <c r="B4" t="str">
        <f t="shared" si="1"/>
        <v>AC ROMORANTIN TRIATHLON Vétéran</v>
      </c>
      <c r="C4" t="s">
        <v>107</v>
      </c>
      <c r="D4" t="s">
        <v>108</v>
      </c>
      <c r="E4" t="s">
        <v>109</v>
      </c>
      <c r="F4" t="s">
        <v>110</v>
      </c>
      <c r="G4" t="s">
        <v>21</v>
      </c>
      <c r="H4" t="s">
        <v>37</v>
      </c>
      <c r="I4" t="s">
        <v>84</v>
      </c>
      <c r="J4" t="s">
        <v>96</v>
      </c>
    </row>
    <row r="5" spans="1:12">
      <c r="A5" t="str">
        <f t="shared" si="0"/>
        <v>Alexis BODARD</v>
      </c>
      <c r="B5" t="str">
        <f t="shared" si="1"/>
        <v>AC ROMORANTIN TRIATHLON Vétéran</v>
      </c>
      <c r="C5" t="s">
        <v>111</v>
      </c>
      <c r="D5" t="s">
        <v>112</v>
      </c>
      <c r="E5" t="s">
        <v>113</v>
      </c>
      <c r="F5" t="s">
        <v>114</v>
      </c>
      <c r="G5" t="s">
        <v>21</v>
      </c>
      <c r="H5" t="s">
        <v>37</v>
      </c>
      <c r="I5" t="s">
        <v>115</v>
      </c>
      <c r="J5" t="s">
        <v>96</v>
      </c>
    </row>
    <row r="6" spans="1:12">
      <c r="A6" t="str">
        <f t="shared" si="0"/>
        <v>Sandrine BRELET</v>
      </c>
      <c r="B6" t="str">
        <f t="shared" si="1"/>
        <v>AC ROMORANTIN TRIATHLON Vétéran</v>
      </c>
      <c r="C6" t="s">
        <v>116</v>
      </c>
      <c r="D6" t="s">
        <v>117</v>
      </c>
      <c r="E6" t="s">
        <v>118</v>
      </c>
      <c r="F6" t="s">
        <v>119</v>
      </c>
      <c r="G6" t="s">
        <v>120</v>
      </c>
      <c r="H6" t="s">
        <v>37</v>
      </c>
      <c r="I6" t="s">
        <v>84</v>
      </c>
      <c r="J6" t="s">
        <v>96</v>
      </c>
    </row>
    <row r="7" spans="1:12">
      <c r="A7" t="str">
        <f t="shared" si="0"/>
        <v>Philippe CAULLIER</v>
      </c>
      <c r="B7" t="str">
        <f t="shared" si="1"/>
        <v>AC ROMORANTIN TRIATHLON Vétéran</v>
      </c>
      <c r="C7" t="s">
        <v>213</v>
      </c>
      <c r="D7" t="s">
        <v>212</v>
      </c>
      <c r="E7" t="s">
        <v>211</v>
      </c>
      <c r="F7" t="s">
        <v>210</v>
      </c>
      <c r="G7" t="s">
        <v>21</v>
      </c>
      <c r="H7" t="s">
        <v>37</v>
      </c>
      <c r="I7" t="s">
        <v>84</v>
      </c>
      <c r="J7" t="s">
        <v>96</v>
      </c>
    </row>
    <row r="8" spans="1:12">
      <c r="A8" t="str">
        <f t="shared" si="0"/>
        <v>Lionel CORSE</v>
      </c>
      <c r="B8" t="str">
        <f t="shared" si="1"/>
        <v>AC ROMORANTIN TRIATHLON Vétéran</v>
      </c>
      <c r="C8" t="s">
        <v>5744</v>
      </c>
      <c r="D8" t="s">
        <v>1464</v>
      </c>
      <c r="E8" t="s">
        <v>207</v>
      </c>
      <c r="F8" t="s">
        <v>2762</v>
      </c>
      <c r="G8" t="s">
        <v>21</v>
      </c>
      <c r="H8" t="s">
        <v>37</v>
      </c>
      <c r="I8" t="s">
        <v>115</v>
      </c>
      <c r="J8" t="s">
        <v>96</v>
      </c>
    </row>
    <row r="9" spans="1:12">
      <c r="A9" t="str">
        <f t="shared" si="0"/>
        <v>Antonin CORSE</v>
      </c>
      <c r="B9" t="str">
        <f t="shared" si="1"/>
        <v>AC ROMORANTIN TRIATHLON Cadet</v>
      </c>
      <c r="C9" t="s">
        <v>209</v>
      </c>
      <c r="D9" t="s">
        <v>208</v>
      </c>
      <c r="E9" t="s">
        <v>207</v>
      </c>
      <c r="F9" t="s">
        <v>206</v>
      </c>
      <c r="G9" t="s">
        <v>21</v>
      </c>
      <c r="H9" t="s">
        <v>37</v>
      </c>
      <c r="I9" t="s">
        <v>205</v>
      </c>
      <c r="J9" t="s">
        <v>20</v>
      </c>
    </row>
    <row r="10" spans="1:12">
      <c r="A10" t="str">
        <f t="shared" si="0"/>
        <v>Sandrine DELAVEAU</v>
      </c>
      <c r="B10" t="str">
        <f t="shared" si="1"/>
        <v>AC ROMORANTIN TRIATHLON Vétéran</v>
      </c>
      <c r="C10" t="s">
        <v>204</v>
      </c>
      <c r="D10" t="s">
        <v>117</v>
      </c>
      <c r="E10" t="s">
        <v>203</v>
      </c>
      <c r="F10" t="s">
        <v>202</v>
      </c>
      <c r="G10" t="s">
        <v>120</v>
      </c>
      <c r="H10" t="s">
        <v>37</v>
      </c>
      <c r="I10" t="s">
        <v>84</v>
      </c>
      <c r="J10" t="s">
        <v>96</v>
      </c>
    </row>
    <row r="11" spans="1:12">
      <c r="A11" t="str">
        <f t="shared" si="0"/>
        <v>Michael DUBOIS</v>
      </c>
      <c r="B11" t="str">
        <f t="shared" si="1"/>
        <v>AC ROMORANTIN TRIATHLON Vétéran</v>
      </c>
      <c r="C11" t="s">
        <v>201</v>
      </c>
      <c r="D11" t="s">
        <v>200</v>
      </c>
      <c r="E11" t="s">
        <v>199</v>
      </c>
      <c r="F11" t="s">
        <v>198</v>
      </c>
      <c r="G11" t="s">
        <v>21</v>
      </c>
      <c r="H11" t="s">
        <v>37</v>
      </c>
      <c r="I11" t="s">
        <v>84</v>
      </c>
      <c r="J11" t="s">
        <v>96</v>
      </c>
    </row>
    <row r="12" spans="1:12">
      <c r="A12" t="str">
        <f t="shared" si="0"/>
        <v>THOMAS FLEURY</v>
      </c>
      <c r="B12" t="str">
        <f t="shared" si="1"/>
        <v>AC ROMORANTIN TRIATHLON Vétéran</v>
      </c>
      <c r="C12" t="s">
        <v>197</v>
      </c>
      <c r="D12" t="s">
        <v>196</v>
      </c>
      <c r="E12" t="s">
        <v>195</v>
      </c>
      <c r="F12" t="s">
        <v>194</v>
      </c>
      <c r="G12" t="s">
        <v>21</v>
      </c>
      <c r="H12" t="s">
        <v>37</v>
      </c>
      <c r="I12" t="s">
        <v>84</v>
      </c>
      <c r="J12" t="s">
        <v>96</v>
      </c>
    </row>
    <row r="13" spans="1:12">
      <c r="A13" t="str">
        <f t="shared" si="0"/>
        <v>Patrice FONTAINE</v>
      </c>
      <c r="B13" t="str">
        <f t="shared" si="1"/>
        <v>AC ROMORANTIN TRIATHLON Vétéran</v>
      </c>
      <c r="C13" t="s">
        <v>193</v>
      </c>
      <c r="D13" t="s">
        <v>127</v>
      </c>
      <c r="E13" t="s">
        <v>192</v>
      </c>
      <c r="F13" t="s">
        <v>191</v>
      </c>
      <c r="G13" t="s">
        <v>21</v>
      </c>
      <c r="H13" t="s">
        <v>37</v>
      </c>
      <c r="I13" t="s">
        <v>84</v>
      </c>
      <c r="J13" t="s">
        <v>96</v>
      </c>
    </row>
    <row r="14" spans="1:12">
      <c r="A14" t="str">
        <f t="shared" si="0"/>
        <v>Stephane GAVEAU</v>
      </c>
      <c r="B14" t="str">
        <f t="shared" si="1"/>
        <v>AC ROMORANTIN TRIATHLON Vétéran</v>
      </c>
      <c r="C14" t="s">
        <v>190</v>
      </c>
      <c r="D14" t="s">
        <v>186</v>
      </c>
      <c r="E14" t="s">
        <v>189</v>
      </c>
      <c r="F14" t="s">
        <v>188</v>
      </c>
      <c r="G14" t="s">
        <v>21</v>
      </c>
      <c r="H14" t="s">
        <v>37</v>
      </c>
      <c r="I14" t="s">
        <v>84</v>
      </c>
      <c r="J14" t="s">
        <v>96</v>
      </c>
    </row>
    <row r="15" spans="1:12">
      <c r="A15" t="str">
        <f t="shared" si="0"/>
        <v>Stephane GIBAULT</v>
      </c>
      <c r="B15" t="str">
        <f t="shared" si="1"/>
        <v>AC ROMORANTIN TRIATHLON Vétéran</v>
      </c>
      <c r="C15" t="s">
        <v>187</v>
      </c>
      <c r="D15" t="s">
        <v>186</v>
      </c>
      <c r="E15" t="s">
        <v>185</v>
      </c>
      <c r="F15" t="s">
        <v>184</v>
      </c>
      <c r="G15" t="s">
        <v>21</v>
      </c>
      <c r="H15" t="s">
        <v>37</v>
      </c>
      <c r="I15" t="s">
        <v>84</v>
      </c>
      <c r="J15" t="s">
        <v>96</v>
      </c>
    </row>
    <row r="16" spans="1:12">
      <c r="A16" t="str">
        <f t="shared" si="0"/>
        <v>Patrice GIORGIOS</v>
      </c>
      <c r="B16" t="str">
        <f t="shared" si="1"/>
        <v>AC ROMORANTIN TRIATHLON Vétéran</v>
      </c>
      <c r="C16" t="s">
        <v>183</v>
      </c>
      <c r="D16" t="s">
        <v>127</v>
      </c>
      <c r="E16" t="s">
        <v>182</v>
      </c>
      <c r="F16" t="s">
        <v>181</v>
      </c>
      <c r="G16" t="s">
        <v>21</v>
      </c>
      <c r="H16" t="s">
        <v>37</v>
      </c>
      <c r="I16" t="s">
        <v>84</v>
      </c>
      <c r="J16" t="s">
        <v>96</v>
      </c>
    </row>
    <row r="17" spans="1:10">
      <c r="A17" t="str">
        <f t="shared" si="0"/>
        <v>Laurent GIRARD</v>
      </c>
      <c r="B17" t="str">
        <f t="shared" si="1"/>
        <v>AC ROMORANTIN TRIATHLON Vétéran</v>
      </c>
      <c r="C17" t="s">
        <v>180</v>
      </c>
      <c r="D17" t="s">
        <v>179</v>
      </c>
      <c r="E17" t="s">
        <v>178</v>
      </c>
      <c r="F17" t="s">
        <v>177</v>
      </c>
      <c r="G17" t="s">
        <v>21</v>
      </c>
      <c r="H17" t="s">
        <v>37</v>
      </c>
      <c r="I17" t="s">
        <v>84</v>
      </c>
      <c r="J17" t="s">
        <v>96</v>
      </c>
    </row>
    <row r="18" spans="1:10">
      <c r="A18" t="str">
        <f t="shared" si="0"/>
        <v>Frederic LAUJON</v>
      </c>
      <c r="B18" t="str">
        <f t="shared" si="1"/>
        <v>AC ROMORANTIN TRIATHLON Vétéran</v>
      </c>
      <c r="C18" t="s">
        <v>176</v>
      </c>
      <c r="D18" t="s">
        <v>175</v>
      </c>
      <c r="E18" t="s">
        <v>174</v>
      </c>
      <c r="F18" t="s">
        <v>173</v>
      </c>
      <c r="G18" t="s">
        <v>21</v>
      </c>
      <c r="H18" t="s">
        <v>37</v>
      </c>
      <c r="I18" t="s">
        <v>84</v>
      </c>
      <c r="J18" t="s">
        <v>96</v>
      </c>
    </row>
    <row r="19" spans="1:10">
      <c r="A19" t="str">
        <f t="shared" si="0"/>
        <v>BETTY LE DEUFF</v>
      </c>
      <c r="B19" t="str">
        <f t="shared" si="1"/>
        <v>AC ROMORANTIN TRIATHLON Vétéran</v>
      </c>
      <c r="C19" t="s">
        <v>172</v>
      </c>
      <c r="D19" t="s">
        <v>171</v>
      </c>
      <c r="E19" t="s">
        <v>170</v>
      </c>
      <c r="F19" t="s">
        <v>169</v>
      </c>
      <c r="G19" t="s">
        <v>120</v>
      </c>
      <c r="H19" t="s">
        <v>37</v>
      </c>
      <c r="I19" t="s">
        <v>84</v>
      </c>
      <c r="J19" t="s">
        <v>96</v>
      </c>
    </row>
    <row r="20" spans="1:10">
      <c r="A20" t="str">
        <f t="shared" si="0"/>
        <v>Jean Christophe LEGRU</v>
      </c>
      <c r="B20" t="str">
        <f t="shared" si="1"/>
        <v>AC ROMORANTIN TRIATHLON Vétéran</v>
      </c>
      <c r="C20" t="s">
        <v>168</v>
      </c>
      <c r="D20" t="s">
        <v>167</v>
      </c>
      <c r="E20" t="s">
        <v>166</v>
      </c>
      <c r="F20" t="s">
        <v>165</v>
      </c>
      <c r="G20" t="s">
        <v>21</v>
      </c>
      <c r="H20" t="s">
        <v>37</v>
      </c>
      <c r="I20" t="s">
        <v>84</v>
      </c>
      <c r="J20" t="s">
        <v>96</v>
      </c>
    </row>
    <row r="21" spans="1:10">
      <c r="A21" t="str">
        <f t="shared" si="0"/>
        <v>Joseph LEMOINE</v>
      </c>
      <c r="B21" t="str">
        <f t="shared" si="1"/>
        <v>AC ROMORANTIN TRIATHLON Vétéran</v>
      </c>
      <c r="C21" t="s">
        <v>5743</v>
      </c>
      <c r="D21" t="s">
        <v>1292</v>
      </c>
      <c r="E21" t="s">
        <v>5430</v>
      </c>
      <c r="F21" t="s">
        <v>5742</v>
      </c>
      <c r="G21" t="s">
        <v>21</v>
      </c>
      <c r="H21" t="s">
        <v>37</v>
      </c>
      <c r="I21" t="s">
        <v>84</v>
      </c>
      <c r="J21" t="s">
        <v>96</v>
      </c>
    </row>
    <row r="22" spans="1:10">
      <c r="A22" t="str">
        <f t="shared" si="0"/>
        <v>Celine LHOIR</v>
      </c>
      <c r="B22" t="str">
        <f t="shared" si="1"/>
        <v>AC ROMORANTIN TRIATHLON Vétéran</v>
      </c>
      <c r="C22" t="s">
        <v>164</v>
      </c>
      <c r="D22" t="s">
        <v>163</v>
      </c>
      <c r="E22" t="s">
        <v>162</v>
      </c>
      <c r="F22" t="s">
        <v>161</v>
      </c>
      <c r="G22" t="s">
        <v>120</v>
      </c>
      <c r="H22" t="s">
        <v>37</v>
      </c>
      <c r="I22" t="s">
        <v>84</v>
      </c>
      <c r="J22" t="s">
        <v>96</v>
      </c>
    </row>
    <row r="23" spans="1:10">
      <c r="A23" t="str">
        <f t="shared" si="0"/>
        <v>Adrien MALLET</v>
      </c>
      <c r="B23" t="str">
        <f t="shared" si="1"/>
        <v>AC ROMORANTIN TRIATHLON Vétéran</v>
      </c>
      <c r="C23" t="s">
        <v>160</v>
      </c>
      <c r="D23" t="s">
        <v>159</v>
      </c>
      <c r="E23" t="s">
        <v>158</v>
      </c>
      <c r="F23" t="s">
        <v>157</v>
      </c>
      <c r="G23" t="s">
        <v>21</v>
      </c>
      <c r="H23" t="s">
        <v>37</v>
      </c>
      <c r="I23" t="s">
        <v>84</v>
      </c>
      <c r="J23" t="s">
        <v>96</v>
      </c>
    </row>
    <row r="24" spans="1:10">
      <c r="A24" t="str">
        <f t="shared" si="0"/>
        <v>Christelle MANARESI</v>
      </c>
      <c r="B24" t="str">
        <f t="shared" si="1"/>
        <v>AC ROMORANTIN TRIATHLON Vétéran</v>
      </c>
      <c r="C24" t="s">
        <v>156</v>
      </c>
      <c r="D24" t="s">
        <v>155</v>
      </c>
      <c r="E24" t="s">
        <v>154</v>
      </c>
      <c r="F24" t="s">
        <v>153</v>
      </c>
      <c r="G24" t="s">
        <v>120</v>
      </c>
      <c r="H24" t="s">
        <v>37</v>
      </c>
      <c r="I24" t="s">
        <v>84</v>
      </c>
      <c r="J24" t="s">
        <v>96</v>
      </c>
    </row>
    <row r="25" spans="1:10">
      <c r="A25" t="str">
        <f t="shared" si="0"/>
        <v>Florian MOREAU</v>
      </c>
      <c r="B25" t="str">
        <f t="shared" si="1"/>
        <v>AC ROMORANTIN TRIATHLON Vétéran</v>
      </c>
      <c r="C25" t="s">
        <v>152</v>
      </c>
      <c r="D25" t="s">
        <v>151</v>
      </c>
      <c r="E25" t="s">
        <v>150</v>
      </c>
      <c r="F25" t="s">
        <v>149</v>
      </c>
      <c r="G25" t="s">
        <v>21</v>
      </c>
      <c r="H25" t="s">
        <v>37</v>
      </c>
      <c r="I25" t="s">
        <v>84</v>
      </c>
      <c r="J25" t="s">
        <v>96</v>
      </c>
    </row>
    <row r="26" spans="1:10">
      <c r="A26" t="str">
        <f t="shared" si="0"/>
        <v>Bastien MOULINS</v>
      </c>
      <c r="B26" t="str">
        <f t="shared" si="1"/>
        <v>AC ROMORANTIN TRIATHLON Senior</v>
      </c>
      <c r="C26" t="s">
        <v>148</v>
      </c>
      <c r="D26" t="s">
        <v>147</v>
      </c>
      <c r="E26" t="s">
        <v>146</v>
      </c>
      <c r="F26" t="s">
        <v>145</v>
      </c>
      <c r="G26" t="s">
        <v>21</v>
      </c>
      <c r="H26" t="s">
        <v>37</v>
      </c>
      <c r="I26" t="s">
        <v>84</v>
      </c>
      <c r="J26" t="s">
        <v>83</v>
      </c>
    </row>
    <row r="27" spans="1:10">
      <c r="A27" t="str">
        <f t="shared" si="0"/>
        <v>Mathieu NOUVEAU</v>
      </c>
      <c r="B27" t="str">
        <f t="shared" si="1"/>
        <v>AC ROMORANTIN TRIATHLON Senior</v>
      </c>
      <c r="C27" t="s">
        <v>144</v>
      </c>
      <c r="D27" t="s">
        <v>143</v>
      </c>
      <c r="E27" t="s">
        <v>142</v>
      </c>
      <c r="F27" t="s">
        <v>141</v>
      </c>
      <c r="G27" t="s">
        <v>21</v>
      </c>
      <c r="H27" t="s">
        <v>37</v>
      </c>
      <c r="I27" t="s">
        <v>84</v>
      </c>
      <c r="J27" t="s">
        <v>83</v>
      </c>
    </row>
    <row r="28" spans="1:10">
      <c r="A28" t="str">
        <f t="shared" si="0"/>
        <v>Laure PIQUET</v>
      </c>
      <c r="B28" t="str">
        <f t="shared" si="1"/>
        <v>AC ROMORANTIN TRIATHLON Senior</v>
      </c>
      <c r="C28" t="s">
        <v>140</v>
      </c>
      <c r="D28" t="s">
        <v>139</v>
      </c>
      <c r="E28" t="s">
        <v>138</v>
      </c>
      <c r="F28" t="s">
        <v>137</v>
      </c>
      <c r="G28" t="s">
        <v>120</v>
      </c>
      <c r="H28" t="s">
        <v>37</v>
      </c>
      <c r="I28" t="s">
        <v>84</v>
      </c>
      <c r="J28" t="s">
        <v>83</v>
      </c>
    </row>
    <row r="29" spans="1:10">
      <c r="A29" t="str">
        <f t="shared" si="0"/>
        <v>Thomas PITAULT</v>
      </c>
      <c r="B29" t="str">
        <f t="shared" si="1"/>
        <v>AC ROMORANTIN TRIATHLON Vétéran</v>
      </c>
      <c r="C29" t="s">
        <v>136</v>
      </c>
      <c r="D29" t="s">
        <v>135</v>
      </c>
      <c r="E29" t="s">
        <v>134</v>
      </c>
      <c r="F29" t="s">
        <v>133</v>
      </c>
      <c r="G29" t="s">
        <v>21</v>
      </c>
      <c r="H29" t="s">
        <v>37</v>
      </c>
      <c r="I29" t="s">
        <v>84</v>
      </c>
      <c r="J29" t="s">
        <v>96</v>
      </c>
    </row>
    <row r="30" spans="1:10">
      <c r="A30" t="str">
        <f t="shared" si="0"/>
        <v>Yohan PITON</v>
      </c>
      <c r="B30" t="str">
        <f t="shared" si="1"/>
        <v>AC ROMORANTIN TRIATHLON Senior</v>
      </c>
      <c r="C30" t="s">
        <v>132</v>
      </c>
      <c r="D30" t="s">
        <v>131</v>
      </c>
      <c r="E30" t="s">
        <v>130</v>
      </c>
      <c r="F30" t="s">
        <v>129</v>
      </c>
      <c r="G30" t="s">
        <v>21</v>
      </c>
      <c r="H30" t="s">
        <v>37</v>
      </c>
      <c r="I30" t="s">
        <v>84</v>
      </c>
      <c r="J30" t="s">
        <v>83</v>
      </c>
    </row>
    <row r="31" spans="1:10">
      <c r="A31" t="str">
        <f t="shared" si="0"/>
        <v>Patrice REMY</v>
      </c>
      <c r="B31" t="str">
        <f t="shared" si="1"/>
        <v>AC ROMORANTIN TRIATHLON Vétéran</v>
      </c>
      <c r="C31" t="s">
        <v>128</v>
      </c>
      <c r="D31" t="s">
        <v>127</v>
      </c>
      <c r="E31" t="s">
        <v>126</v>
      </c>
      <c r="F31" t="s">
        <v>125</v>
      </c>
      <c r="G31" t="s">
        <v>21</v>
      </c>
      <c r="H31" t="s">
        <v>37</v>
      </c>
      <c r="I31" t="s">
        <v>84</v>
      </c>
      <c r="J31" t="s">
        <v>96</v>
      </c>
    </row>
    <row r="32" spans="1:10">
      <c r="A32" t="str">
        <f t="shared" si="0"/>
        <v>Sebastien ROY</v>
      </c>
      <c r="B32" t="str">
        <f t="shared" si="1"/>
        <v>AC ROMORANTIN TRIATHLON Vétéran</v>
      </c>
      <c r="C32" t="s">
        <v>124</v>
      </c>
      <c r="D32" t="s">
        <v>123</v>
      </c>
      <c r="E32" t="s">
        <v>122</v>
      </c>
      <c r="F32" t="s">
        <v>121</v>
      </c>
      <c r="G32" t="s">
        <v>21</v>
      </c>
      <c r="H32" t="s">
        <v>37</v>
      </c>
      <c r="I32" t="s">
        <v>84</v>
      </c>
      <c r="J32" t="s">
        <v>96</v>
      </c>
    </row>
    <row r="33" spans="1:10">
      <c r="A33" t="str">
        <f t="shared" si="0"/>
        <v>Agnes BARBELENET</v>
      </c>
      <c r="B33" t="str">
        <f t="shared" si="1"/>
        <v>AS GIEN NATATION SECTION TRIATHLON Vétéran</v>
      </c>
      <c r="C33" t="s">
        <v>594</v>
      </c>
      <c r="D33" t="s">
        <v>593</v>
      </c>
      <c r="E33" t="s">
        <v>592</v>
      </c>
      <c r="F33" t="s">
        <v>591</v>
      </c>
      <c r="G33" t="s">
        <v>120</v>
      </c>
      <c r="H33" t="s">
        <v>79</v>
      </c>
      <c r="I33" t="s">
        <v>84</v>
      </c>
      <c r="J33" t="s">
        <v>96</v>
      </c>
    </row>
    <row r="34" spans="1:10">
      <c r="A34" t="str">
        <f t="shared" si="0"/>
        <v>OLIVIER BONGIBAULT</v>
      </c>
      <c r="B34" t="str">
        <f t="shared" si="1"/>
        <v>AS GIEN NATATION SECTION TRIATHLON Vétéran</v>
      </c>
      <c r="C34" t="s">
        <v>590</v>
      </c>
      <c r="D34" t="s">
        <v>589</v>
      </c>
      <c r="E34" t="s">
        <v>588</v>
      </c>
      <c r="F34" t="s">
        <v>587</v>
      </c>
      <c r="G34" t="s">
        <v>21</v>
      </c>
      <c r="H34" t="s">
        <v>79</v>
      </c>
      <c r="I34" t="s">
        <v>84</v>
      </c>
      <c r="J34" t="s">
        <v>96</v>
      </c>
    </row>
    <row r="35" spans="1:10">
      <c r="A35" t="str">
        <f t="shared" si="0"/>
        <v>Michele BOUHIER</v>
      </c>
      <c r="B35" t="str">
        <f t="shared" si="1"/>
        <v>AS GIEN NATATION SECTION TRIATHLON Vétéran</v>
      </c>
      <c r="C35" t="s">
        <v>586</v>
      </c>
      <c r="D35" t="s">
        <v>585</v>
      </c>
      <c r="E35" t="s">
        <v>584</v>
      </c>
      <c r="F35" t="s">
        <v>583</v>
      </c>
      <c r="G35" t="s">
        <v>120</v>
      </c>
      <c r="H35" t="s">
        <v>79</v>
      </c>
      <c r="I35" t="s">
        <v>84</v>
      </c>
      <c r="J35" t="s">
        <v>96</v>
      </c>
    </row>
    <row r="36" spans="1:10">
      <c r="A36" t="str">
        <f t="shared" si="0"/>
        <v>Marie Pierre BOURGUIGNON</v>
      </c>
      <c r="B36" t="str">
        <f t="shared" si="1"/>
        <v>AS GIEN NATATION SECTION TRIATHLON Vétéran</v>
      </c>
      <c r="C36" t="s">
        <v>582</v>
      </c>
      <c r="D36" t="s">
        <v>581</v>
      </c>
      <c r="E36" t="s">
        <v>580</v>
      </c>
      <c r="F36" t="s">
        <v>579</v>
      </c>
      <c r="G36" t="s">
        <v>120</v>
      </c>
      <c r="H36" t="s">
        <v>79</v>
      </c>
      <c r="I36" t="s">
        <v>297</v>
      </c>
      <c r="J36" t="s">
        <v>96</v>
      </c>
    </row>
    <row r="37" spans="1:10">
      <c r="A37" t="str">
        <f t="shared" si="0"/>
        <v>KARL BREARD</v>
      </c>
      <c r="B37" t="str">
        <f t="shared" si="1"/>
        <v>AS GIEN NATATION SECTION TRIATHLON Vétéran</v>
      </c>
      <c r="C37" t="s">
        <v>578</v>
      </c>
      <c r="D37" t="s">
        <v>577</v>
      </c>
      <c r="E37" t="s">
        <v>576</v>
      </c>
      <c r="F37" t="s">
        <v>575</v>
      </c>
      <c r="G37" t="s">
        <v>21</v>
      </c>
      <c r="H37" t="s">
        <v>79</v>
      </c>
      <c r="I37" t="s">
        <v>84</v>
      </c>
      <c r="J37" t="s">
        <v>96</v>
      </c>
    </row>
    <row r="38" spans="1:10">
      <c r="A38" t="str">
        <f t="shared" si="0"/>
        <v>XAVIER BYHET</v>
      </c>
      <c r="B38" t="str">
        <f t="shared" si="1"/>
        <v>AS GIEN NATATION SECTION TRIATHLON Vétéran</v>
      </c>
      <c r="C38" t="s">
        <v>574</v>
      </c>
      <c r="D38" t="s">
        <v>518</v>
      </c>
      <c r="E38" t="s">
        <v>573</v>
      </c>
      <c r="F38" t="s">
        <v>572</v>
      </c>
      <c r="G38" t="s">
        <v>21</v>
      </c>
      <c r="H38" t="s">
        <v>79</v>
      </c>
      <c r="I38" t="s">
        <v>84</v>
      </c>
      <c r="J38" t="s">
        <v>96</v>
      </c>
    </row>
    <row r="39" spans="1:10">
      <c r="A39" t="str">
        <f t="shared" si="0"/>
        <v>Chloe CLOISEAU</v>
      </c>
      <c r="B39" t="str">
        <f t="shared" si="1"/>
        <v>AS GIEN NATATION SECTION TRIATHLON Senior</v>
      </c>
      <c r="C39" t="s">
        <v>571</v>
      </c>
      <c r="D39" t="s">
        <v>570</v>
      </c>
      <c r="E39" t="s">
        <v>569</v>
      </c>
      <c r="F39" t="s">
        <v>568</v>
      </c>
      <c r="G39" t="s">
        <v>120</v>
      </c>
      <c r="H39" t="s">
        <v>79</v>
      </c>
      <c r="I39" t="s">
        <v>84</v>
      </c>
      <c r="J39" t="s">
        <v>83</v>
      </c>
    </row>
    <row r="40" spans="1:10">
      <c r="A40" t="str">
        <f t="shared" si="0"/>
        <v>Jean Christophe CSEKE</v>
      </c>
      <c r="B40" t="str">
        <f t="shared" si="1"/>
        <v>AS GIEN NATATION SECTION TRIATHLON Vétéran</v>
      </c>
      <c r="C40" t="s">
        <v>567</v>
      </c>
      <c r="D40" t="s">
        <v>167</v>
      </c>
      <c r="E40" t="s">
        <v>566</v>
      </c>
      <c r="F40" t="s">
        <v>565</v>
      </c>
      <c r="G40" t="s">
        <v>21</v>
      </c>
      <c r="H40" t="s">
        <v>79</v>
      </c>
      <c r="I40" t="s">
        <v>84</v>
      </c>
      <c r="J40" t="s">
        <v>96</v>
      </c>
    </row>
    <row r="41" spans="1:10">
      <c r="A41" t="str">
        <f t="shared" si="0"/>
        <v>Marthe DE VITRY</v>
      </c>
      <c r="B41" t="str">
        <f t="shared" si="1"/>
        <v>AS GIEN NATATION SECTION TRIATHLON Senior</v>
      </c>
      <c r="C41" t="s">
        <v>564</v>
      </c>
      <c r="D41" t="s">
        <v>563</v>
      </c>
      <c r="E41" t="s">
        <v>562</v>
      </c>
      <c r="F41" t="s">
        <v>561</v>
      </c>
      <c r="G41" t="s">
        <v>120</v>
      </c>
      <c r="H41" t="s">
        <v>79</v>
      </c>
      <c r="I41" t="s">
        <v>84</v>
      </c>
      <c r="J41" t="s">
        <v>83</v>
      </c>
    </row>
    <row r="42" spans="1:10">
      <c r="A42" t="str">
        <f t="shared" si="0"/>
        <v>Emmanuel DUVEAU</v>
      </c>
      <c r="B42" t="str">
        <f t="shared" si="1"/>
        <v>AS GIEN NATATION SECTION TRIATHLON Vétéran</v>
      </c>
      <c r="C42" t="s">
        <v>560</v>
      </c>
      <c r="D42" t="s">
        <v>559</v>
      </c>
      <c r="E42" t="s">
        <v>558</v>
      </c>
      <c r="F42" t="s">
        <v>557</v>
      </c>
      <c r="G42" t="s">
        <v>21</v>
      </c>
      <c r="H42" t="s">
        <v>79</v>
      </c>
      <c r="I42" t="s">
        <v>84</v>
      </c>
      <c r="J42" t="s">
        <v>96</v>
      </c>
    </row>
    <row r="43" spans="1:10">
      <c r="A43" t="str">
        <f t="shared" si="0"/>
        <v>Thomas GABLIER</v>
      </c>
      <c r="B43" t="str">
        <f t="shared" si="1"/>
        <v>AS GIEN NATATION SECTION TRIATHLON Vétéran</v>
      </c>
      <c r="C43" t="s">
        <v>556</v>
      </c>
      <c r="D43" t="s">
        <v>135</v>
      </c>
      <c r="E43" t="s">
        <v>555</v>
      </c>
      <c r="F43" t="s">
        <v>554</v>
      </c>
      <c r="G43" t="s">
        <v>21</v>
      </c>
      <c r="H43" t="s">
        <v>79</v>
      </c>
      <c r="I43" t="s">
        <v>84</v>
      </c>
      <c r="J43" t="s">
        <v>96</v>
      </c>
    </row>
    <row r="44" spans="1:10">
      <c r="A44" t="str">
        <f t="shared" si="0"/>
        <v>Christophe GEVERS</v>
      </c>
      <c r="B44" t="str">
        <f t="shared" si="1"/>
        <v>AS GIEN NATATION SECTION TRIATHLON Vétéran</v>
      </c>
      <c r="C44" t="s">
        <v>553</v>
      </c>
      <c r="D44" t="s">
        <v>431</v>
      </c>
      <c r="E44" t="s">
        <v>552</v>
      </c>
      <c r="F44" t="s">
        <v>551</v>
      </c>
      <c r="G44" t="s">
        <v>21</v>
      </c>
      <c r="H44" t="s">
        <v>79</v>
      </c>
      <c r="I44" t="s">
        <v>84</v>
      </c>
      <c r="J44" t="s">
        <v>96</v>
      </c>
    </row>
    <row r="45" spans="1:10">
      <c r="A45" t="str">
        <f t="shared" si="0"/>
        <v>STEPHANE GOURJEANDE</v>
      </c>
      <c r="B45" t="str">
        <f t="shared" si="1"/>
        <v>AS GIEN NATATION SECTION TRIATHLON Vétéran</v>
      </c>
      <c r="C45" t="s">
        <v>550</v>
      </c>
      <c r="D45" t="s">
        <v>549</v>
      </c>
      <c r="E45" t="s">
        <v>548</v>
      </c>
      <c r="F45" t="s">
        <v>547</v>
      </c>
      <c r="G45" t="s">
        <v>21</v>
      </c>
      <c r="H45" t="s">
        <v>79</v>
      </c>
      <c r="I45" t="s">
        <v>84</v>
      </c>
      <c r="J45" t="s">
        <v>96</v>
      </c>
    </row>
    <row r="46" spans="1:10">
      <c r="A46" t="str">
        <f t="shared" si="0"/>
        <v>THIERRY GRIMAULT</v>
      </c>
      <c r="B46" t="str">
        <f t="shared" si="1"/>
        <v>AS GIEN NATATION SECTION TRIATHLON Vétéran</v>
      </c>
      <c r="C46" t="s">
        <v>546</v>
      </c>
      <c r="D46" t="s">
        <v>545</v>
      </c>
      <c r="E46" t="s">
        <v>544</v>
      </c>
      <c r="F46" t="s">
        <v>543</v>
      </c>
      <c r="G46" t="s">
        <v>21</v>
      </c>
      <c r="H46" t="s">
        <v>79</v>
      </c>
      <c r="I46" t="s">
        <v>84</v>
      </c>
      <c r="J46" t="s">
        <v>96</v>
      </c>
    </row>
    <row r="47" spans="1:10">
      <c r="A47" t="str">
        <f t="shared" si="0"/>
        <v>VALERIE JASICA</v>
      </c>
      <c r="B47" t="str">
        <f t="shared" si="1"/>
        <v>AS GIEN NATATION SECTION TRIATHLON Vétéran</v>
      </c>
      <c r="C47" t="s">
        <v>542</v>
      </c>
      <c r="D47" t="s">
        <v>541</v>
      </c>
      <c r="E47" t="s">
        <v>540</v>
      </c>
      <c r="F47" t="s">
        <v>539</v>
      </c>
      <c r="G47" t="s">
        <v>120</v>
      </c>
      <c r="H47" t="s">
        <v>79</v>
      </c>
      <c r="I47" t="s">
        <v>84</v>
      </c>
      <c r="J47" t="s">
        <v>96</v>
      </c>
    </row>
    <row r="48" spans="1:10">
      <c r="A48" t="str">
        <f t="shared" si="0"/>
        <v>CHRISTOPHE JEAN</v>
      </c>
      <c r="B48" t="str">
        <f t="shared" si="1"/>
        <v>AS GIEN NATATION SECTION TRIATHLON Vétéran</v>
      </c>
      <c r="C48" t="s">
        <v>538</v>
      </c>
      <c r="D48" t="s">
        <v>454</v>
      </c>
      <c r="E48" t="s">
        <v>537</v>
      </c>
      <c r="F48" t="s">
        <v>536</v>
      </c>
      <c r="G48" t="s">
        <v>21</v>
      </c>
      <c r="H48" t="s">
        <v>79</v>
      </c>
      <c r="I48" t="s">
        <v>84</v>
      </c>
      <c r="J48" t="s">
        <v>96</v>
      </c>
    </row>
    <row r="49" spans="1:10">
      <c r="A49" t="str">
        <f t="shared" si="0"/>
        <v>Gabrielle  JOURDAIN</v>
      </c>
      <c r="B49" t="str">
        <f t="shared" si="1"/>
        <v>AS GIEN NATATION SECTION TRIATHLON Vétéran</v>
      </c>
      <c r="C49" t="s">
        <v>535</v>
      </c>
      <c r="D49" t="s">
        <v>534</v>
      </c>
      <c r="E49" t="s">
        <v>533</v>
      </c>
      <c r="F49" t="s">
        <v>532</v>
      </c>
      <c r="G49" t="s">
        <v>120</v>
      </c>
      <c r="H49" t="s">
        <v>79</v>
      </c>
      <c r="I49" t="s">
        <v>84</v>
      </c>
      <c r="J49" t="s">
        <v>96</v>
      </c>
    </row>
    <row r="50" spans="1:10">
      <c r="A50" t="str">
        <f t="shared" si="0"/>
        <v>Jeremy LALLEMAND</v>
      </c>
      <c r="B50" t="str">
        <f t="shared" si="1"/>
        <v>AS GIEN NATATION SECTION TRIATHLON Senior</v>
      </c>
      <c r="C50" t="s">
        <v>531</v>
      </c>
      <c r="D50" t="s">
        <v>530</v>
      </c>
      <c r="E50" t="s">
        <v>529</v>
      </c>
      <c r="F50" t="s">
        <v>528</v>
      </c>
      <c r="G50" t="s">
        <v>21</v>
      </c>
      <c r="H50" t="s">
        <v>79</v>
      </c>
      <c r="I50" t="s">
        <v>84</v>
      </c>
      <c r="J50" t="s">
        <v>83</v>
      </c>
    </row>
    <row r="51" spans="1:10">
      <c r="A51" t="str">
        <f t="shared" si="0"/>
        <v>CELINE LEFEVRE</v>
      </c>
      <c r="B51" t="str">
        <f t="shared" si="1"/>
        <v>AS GIEN NATATION SECTION TRIATHLON Vétéran</v>
      </c>
      <c r="C51" t="s">
        <v>527</v>
      </c>
      <c r="D51" t="s">
        <v>526</v>
      </c>
      <c r="E51" t="s">
        <v>525</v>
      </c>
      <c r="F51" t="s">
        <v>524</v>
      </c>
      <c r="G51" t="s">
        <v>120</v>
      </c>
      <c r="H51" t="s">
        <v>79</v>
      </c>
      <c r="I51" t="s">
        <v>84</v>
      </c>
      <c r="J51" t="s">
        <v>96</v>
      </c>
    </row>
    <row r="52" spans="1:10">
      <c r="A52" t="str">
        <f t="shared" si="0"/>
        <v>FRANCK LEGER</v>
      </c>
      <c r="B52" t="str">
        <f t="shared" si="1"/>
        <v>AS GIEN NATATION SECTION TRIATHLON Vétéran</v>
      </c>
      <c r="C52" t="s">
        <v>523</v>
      </c>
      <c r="D52" t="s">
        <v>522</v>
      </c>
      <c r="E52" t="s">
        <v>521</v>
      </c>
      <c r="F52" t="s">
        <v>520</v>
      </c>
      <c r="G52" t="s">
        <v>21</v>
      </c>
      <c r="H52" t="s">
        <v>79</v>
      </c>
      <c r="I52" t="s">
        <v>84</v>
      </c>
      <c r="J52" t="s">
        <v>96</v>
      </c>
    </row>
    <row r="53" spans="1:10">
      <c r="A53" t="str">
        <f t="shared" si="0"/>
        <v>XAVIER LEJON</v>
      </c>
      <c r="B53" t="str">
        <f t="shared" si="1"/>
        <v>AS GIEN NATATION SECTION TRIATHLON Vétéran</v>
      </c>
      <c r="C53" t="s">
        <v>519</v>
      </c>
      <c r="D53" t="s">
        <v>518</v>
      </c>
      <c r="E53" t="s">
        <v>517</v>
      </c>
      <c r="F53" t="s">
        <v>516</v>
      </c>
      <c r="G53" t="s">
        <v>21</v>
      </c>
      <c r="H53" t="s">
        <v>79</v>
      </c>
      <c r="I53" t="s">
        <v>84</v>
      </c>
      <c r="J53" t="s">
        <v>96</v>
      </c>
    </row>
    <row r="54" spans="1:10">
      <c r="A54" t="str">
        <f t="shared" si="0"/>
        <v>PASCAL PAJOT</v>
      </c>
      <c r="B54" t="str">
        <f t="shared" si="1"/>
        <v>AS GIEN NATATION SECTION TRIATHLON Vétéran</v>
      </c>
      <c r="C54" t="s">
        <v>515</v>
      </c>
      <c r="D54" t="s">
        <v>308</v>
      </c>
      <c r="E54" t="s">
        <v>514</v>
      </c>
      <c r="F54" t="s">
        <v>513</v>
      </c>
      <c r="G54" t="s">
        <v>21</v>
      </c>
      <c r="H54" t="s">
        <v>79</v>
      </c>
      <c r="I54" t="s">
        <v>84</v>
      </c>
      <c r="J54" t="s">
        <v>96</v>
      </c>
    </row>
    <row r="55" spans="1:10">
      <c r="A55" t="str">
        <f t="shared" si="0"/>
        <v>Marc PERRET</v>
      </c>
      <c r="B55" t="str">
        <f t="shared" si="1"/>
        <v>AS GIEN NATATION SECTION TRIATHLON Senior</v>
      </c>
      <c r="C55" t="s">
        <v>512</v>
      </c>
      <c r="D55" t="s">
        <v>511</v>
      </c>
      <c r="E55" t="s">
        <v>510</v>
      </c>
      <c r="F55" t="s">
        <v>509</v>
      </c>
      <c r="G55" t="s">
        <v>21</v>
      </c>
      <c r="H55" t="s">
        <v>79</v>
      </c>
      <c r="I55" t="s">
        <v>84</v>
      </c>
      <c r="J55" t="s">
        <v>83</v>
      </c>
    </row>
    <row r="56" spans="1:10">
      <c r="A56" t="str">
        <f t="shared" si="0"/>
        <v>Rachel PIATIER</v>
      </c>
      <c r="B56" t="str">
        <f t="shared" si="1"/>
        <v>AS GIEN NATATION SECTION TRIATHLON Vétéran</v>
      </c>
      <c r="C56" t="s">
        <v>508</v>
      </c>
      <c r="D56" t="s">
        <v>507</v>
      </c>
      <c r="E56" t="s">
        <v>506</v>
      </c>
      <c r="F56" t="s">
        <v>505</v>
      </c>
      <c r="G56" t="s">
        <v>120</v>
      </c>
      <c r="H56" t="s">
        <v>79</v>
      </c>
      <c r="I56" t="s">
        <v>84</v>
      </c>
      <c r="J56" t="s">
        <v>96</v>
      </c>
    </row>
    <row r="57" spans="1:10">
      <c r="A57" t="str">
        <f t="shared" si="0"/>
        <v>STEPHANIE POUCE</v>
      </c>
      <c r="B57" t="str">
        <f t="shared" si="1"/>
        <v>AS GIEN NATATION SECTION TRIATHLON Vétéran</v>
      </c>
      <c r="C57" t="s">
        <v>504</v>
      </c>
      <c r="D57" t="s">
        <v>503</v>
      </c>
      <c r="E57" t="s">
        <v>502</v>
      </c>
      <c r="F57" t="s">
        <v>501</v>
      </c>
      <c r="G57" t="s">
        <v>120</v>
      </c>
      <c r="H57" t="s">
        <v>79</v>
      </c>
      <c r="I57" t="s">
        <v>84</v>
      </c>
      <c r="J57" t="s">
        <v>96</v>
      </c>
    </row>
    <row r="58" spans="1:10">
      <c r="A58" t="str">
        <f t="shared" si="0"/>
        <v>Franck POUGET</v>
      </c>
      <c r="B58" t="str">
        <f t="shared" si="1"/>
        <v>AS GIEN NATATION SECTION TRIATHLON Vétéran</v>
      </c>
      <c r="C58" t="s">
        <v>500</v>
      </c>
      <c r="D58" t="s">
        <v>499</v>
      </c>
      <c r="E58" t="s">
        <v>498</v>
      </c>
      <c r="F58" t="s">
        <v>497</v>
      </c>
      <c r="G58" t="s">
        <v>21</v>
      </c>
      <c r="H58" t="s">
        <v>79</v>
      </c>
      <c r="I58" t="s">
        <v>84</v>
      </c>
      <c r="J58" t="s">
        <v>96</v>
      </c>
    </row>
    <row r="59" spans="1:10">
      <c r="A59" t="str">
        <f t="shared" si="0"/>
        <v>Bruno RENAUDET</v>
      </c>
      <c r="B59" t="str">
        <f t="shared" si="1"/>
        <v>AS GIEN NATATION SECTION TRIATHLON Vétéran</v>
      </c>
      <c r="C59" t="s">
        <v>496</v>
      </c>
      <c r="D59" t="s">
        <v>489</v>
      </c>
      <c r="E59" t="s">
        <v>495</v>
      </c>
      <c r="F59" t="s">
        <v>494</v>
      </c>
      <c r="G59" t="s">
        <v>21</v>
      </c>
      <c r="H59" t="s">
        <v>79</v>
      </c>
      <c r="I59" t="s">
        <v>84</v>
      </c>
      <c r="J59" t="s">
        <v>96</v>
      </c>
    </row>
    <row r="60" spans="1:10">
      <c r="A60" t="str">
        <f t="shared" si="0"/>
        <v>Gatien SARRON</v>
      </c>
      <c r="B60" t="str">
        <f t="shared" si="1"/>
        <v>AS GIEN NATATION SECTION TRIATHLON Junior</v>
      </c>
      <c r="C60" t="s">
        <v>493</v>
      </c>
      <c r="D60" t="s">
        <v>492</v>
      </c>
      <c r="E60" t="s">
        <v>488</v>
      </c>
      <c r="F60" t="s">
        <v>491</v>
      </c>
      <c r="G60" t="s">
        <v>21</v>
      </c>
      <c r="H60" t="s">
        <v>79</v>
      </c>
      <c r="I60" t="s">
        <v>259</v>
      </c>
      <c r="J60" t="s">
        <v>24</v>
      </c>
    </row>
    <row r="61" spans="1:10">
      <c r="A61" t="str">
        <f t="shared" si="0"/>
        <v>Bruno SARRON</v>
      </c>
      <c r="B61" t="str">
        <f t="shared" si="1"/>
        <v>AS GIEN NATATION SECTION TRIATHLON Vétéran</v>
      </c>
      <c r="C61" t="s">
        <v>490</v>
      </c>
      <c r="D61" t="s">
        <v>489</v>
      </c>
      <c r="E61" t="s">
        <v>488</v>
      </c>
      <c r="F61" t="s">
        <v>487</v>
      </c>
      <c r="G61" t="s">
        <v>21</v>
      </c>
      <c r="H61" t="s">
        <v>79</v>
      </c>
      <c r="I61" t="s">
        <v>84</v>
      </c>
      <c r="J61" t="s">
        <v>96</v>
      </c>
    </row>
    <row r="62" spans="1:10">
      <c r="A62" t="str">
        <f t="shared" si="0"/>
        <v>Victor TIERS</v>
      </c>
      <c r="B62" t="str">
        <f t="shared" si="1"/>
        <v>AS GIEN NATATION SECTION TRIATHLON Senior</v>
      </c>
      <c r="C62" t="s">
        <v>486</v>
      </c>
      <c r="D62" t="s">
        <v>485</v>
      </c>
      <c r="E62" t="s">
        <v>484</v>
      </c>
      <c r="F62" t="s">
        <v>483</v>
      </c>
      <c r="G62" t="s">
        <v>21</v>
      </c>
      <c r="H62" t="s">
        <v>79</v>
      </c>
      <c r="I62" t="s">
        <v>84</v>
      </c>
      <c r="J62" t="s">
        <v>83</v>
      </c>
    </row>
    <row r="63" spans="1:10">
      <c r="A63" t="str">
        <f t="shared" si="0"/>
        <v>Aude VENON</v>
      </c>
      <c r="B63" t="str">
        <f t="shared" si="1"/>
        <v>AS GIEN NATATION SECTION TRIATHLON Vétéran</v>
      </c>
      <c r="C63" t="s">
        <v>482</v>
      </c>
      <c r="D63" t="s">
        <v>481</v>
      </c>
      <c r="E63" t="s">
        <v>480</v>
      </c>
      <c r="F63" t="s">
        <v>479</v>
      </c>
      <c r="G63" t="s">
        <v>120</v>
      </c>
      <c r="H63" t="s">
        <v>79</v>
      </c>
      <c r="I63" t="s">
        <v>84</v>
      </c>
      <c r="J63" t="s">
        <v>96</v>
      </c>
    </row>
    <row r="64" spans="1:10">
      <c r="A64" t="str">
        <f t="shared" si="0"/>
        <v>Adeline VIAUD SAINJON</v>
      </c>
      <c r="B64" t="str">
        <f t="shared" si="1"/>
        <v>AS GIEN NATATION SECTION TRIATHLON Vétéran</v>
      </c>
      <c r="C64" t="s">
        <v>478</v>
      </c>
      <c r="D64" t="s">
        <v>477</v>
      </c>
      <c r="E64" t="s">
        <v>476</v>
      </c>
      <c r="F64" t="s">
        <v>475</v>
      </c>
      <c r="G64" t="s">
        <v>120</v>
      </c>
      <c r="H64" t="s">
        <v>79</v>
      </c>
      <c r="I64" t="s">
        <v>84</v>
      </c>
      <c r="J64" t="s">
        <v>96</v>
      </c>
    </row>
    <row r="65" spans="1:10">
      <c r="A65" t="str">
        <f t="shared" si="0"/>
        <v>Yannick VIGNERON</v>
      </c>
      <c r="B65" t="str">
        <f t="shared" si="1"/>
        <v>AS GIEN NATATION SECTION TRIATHLON Vétéran</v>
      </c>
      <c r="C65" t="s">
        <v>474</v>
      </c>
      <c r="D65" t="s">
        <v>473</v>
      </c>
      <c r="E65" t="s">
        <v>472</v>
      </c>
      <c r="F65" t="s">
        <v>471</v>
      </c>
      <c r="G65" t="s">
        <v>21</v>
      </c>
      <c r="H65" t="s">
        <v>79</v>
      </c>
      <c r="I65" t="s">
        <v>84</v>
      </c>
      <c r="J65" t="s">
        <v>96</v>
      </c>
    </row>
    <row r="66" spans="1:10">
      <c r="A66" t="str">
        <f t="shared" si="0"/>
        <v>Samir ZAKARIA</v>
      </c>
      <c r="B66" t="str">
        <f t="shared" si="1"/>
        <v>AS GIEN NATATION SECTION TRIATHLON Vétéran</v>
      </c>
      <c r="C66" t="s">
        <v>470</v>
      </c>
      <c r="D66" t="s">
        <v>469</v>
      </c>
      <c r="E66" t="s">
        <v>468</v>
      </c>
      <c r="F66" t="s">
        <v>467</v>
      </c>
      <c r="G66" t="s">
        <v>21</v>
      </c>
      <c r="H66" t="s">
        <v>79</v>
      </c>
      <c r="I66" t="s">
        <v>84</v>
      </c>
      <c r="J66" t="s">
        <v>96</v>
      </c>
    </row>
    <row r="67" spans="1:10">
      <c r="A67" t="str">
        <f t="shared" ref="A67:A130" si="2">CONCATENATE(D67," ",E67)</f>
        <v>Emilie ADAMKIEWICZ</v>
      </c>
      <c r="B67" t="str">
        <f t="shared" ref="B67:B130" si="3">CONCATENATE(H67," ",J67)</f>
        <v>ASPTT 36 SPORT NATURE Vétéran</v>
      </c>
      <c r="C67" t="s">
        <v>466</v>
      </c>
      <c r="D67" t="s">
        <v>439</v>
      </c>
      <c r="E67" t="s">
        <v>465</v>
      </c>
      <c r="F67" t="s">
        <v>464</v>
      </c>
      <c r="G67" t="s">
        <v>120</v>
      </c>
      <c r="H67" t="s">
        <v>29</v>
      </c>
      <c r="I67" t="s">
        <v>84</v>
      </c>
      <c r="J67" t="s">
        <v>96</v>
      </c>
    </row>
    <row r="68" spans="1:10">
      <c r="A68" t="str">
        <f t="shared" si="2"/>
        <v>MEVEL ANAIS</v>
      </c>
      <c r="B68" t="str">
        <f t="shared" si="3"/>
        <v>ASPTT 36 SPORT NATURE Senior</v>
      </c>
      <c r="C68" t="s">
        <v>463</v>
      </c>
      <c r="D68" t="s">
        <v>462</v>
      </c>
      <c r="E68" t="s">
        <v>461</v>
      </c>
      <c r="F68" t="s">
        <v>460</v>
      </c>
      <c r="G68" t="s">
        <v>120</v>
      </c>
      <c r="H68" t="s">
        <v>29</v>
      </c>
      <c r="I68" t="s">
        <v>115</v>
      </c>
      <c r="J68" t="s">
        <v>83</v>
      </c>
    </row>
    <row r="69" spans="1:10">
      <c r="A69" t="str">
        <f t="shared" si="2"/>
        <v>Arthur AUBERT</v>
      </c>
      <c r="B69" t="str">
        <f t="shared" si="3"/>
        <v>ASPTT 36 SPORT NATURE Benjamin</v>
      </c>
      <c r="C69" t="s">
        <v>459</v>
      </c>
      <c r="D69" t="s">
        <v>458</v>
      </c>
      <c r="E69" t="s">
        <v>457</v>
      </c>
      <c r="F69" t="s">
        <v>456</v>
      </c>
      <c r="G69" t="s">
        <v>21</v>
      </c>
      <c r="H69" t="s">
        <v>29</v>
      </c>
      <c r="I69" t="s">
        <v>205</v>
      </c>
      <c r="J69" t="s">
        <v>22</v>
      </c>
    </row>
    <row r="70" spans="1:10">
      <c r="A70" t="str">
        <f t="shared" si="2"/>
        <v>CHRISTOPHE AUCLAIR</v>
      </c>
      <c r="B70" t="str">
        <f t="shared" si="3"/>
        <v>ASPTT 36 SPORT NATURE Vétéran</v>
      </c>
      <c r="C70" t="s">
        <v>455</v>
      </c>
      <c r="D70" t="s">
        <v>454</v>
      </c>
      <c r="E70" t="s">
        <v>453</v>
      </c>
      <c r="F70" t="s">
        <v>452</v>
      </c>
      <c r="G70" t="s">
        <v>21</v>
      </c>
      <c r="H70" t="s">
        <v>29</v>
      </c>
      <c r="I70" t="s">
        <v>84</v>
      </c>
      <c r="J70" t="s">
        <v>96</v>
      </c>
    </row>
    <row r="71" spans="1:10">
      <c r="A71" t="str">
        <f t="shared" si="2"/>
        <v>Jean Noel AUDEBERT</v>
      </c>
      <c r="B71" t="str">
        <f t="shared" si="3"/>
        <v>ASPTT 36 SPORT NATURE Vétéran</v>
      </c>
      <c r="C71" t="s">
        <v>451</v>
      </c>
      <c r="D71" t="s">
        <v>450</v>
      </c>
      <c r="E71" t="s">
        <v>449</v>
      </c>
      <c r="F71" t="s">
        <v>448</v>
      </c>
      <c r="G71" t="s">
        <v>21</v>
      </c>
      <c r="H71" t="s">
        <v>29</v>
      </c>
      <c r="I71" t="s">
        <v>84</v>
      </c>
      <c r="J71" t="s">
        <v>96</v>
      </c>
    </row>
    <row r="72" spans="1:10">
      <c r="A72" t="str">
        <f t="shared" si="2"/>
        <v xml:space="preserve">Achille  BESSON </v>
      </c>
      <c r="B72" t="str">
        <f t="shared" si="3"/>
        <v>ASPTT 36 SPORT NATURE Cadet</v>
      </c>
      <c r="C72" t="s">
        <v>447</v>
      </c>
      <c r="D72" t="s">
        <v>446</v>
      </c>
      <c r="E72" t="s">
        <v>445</v>
      </c>
      <c r="F72" t="s">
        <v>444</v>
      </c>
      <c r="G72" t="s">
        <v>21</v>
      </c>
      <c r="H72" t="s">
        <v>29</v>
      </c>
      <c r="I72" t="s">
        <v>205</v>
      </c>
      <c r="J72" t="s">
        <v>20</v>
      </c>
    </row>
    <row r="73" spans="1:10">
      <c r="A73" t="str">
        <f t="shared" si="2"/>
        <v>Francois BIARNEIX</v>
      </c>
      <c r="B73" t="str">
        <f t="shared" si="3"/>
        <v>ASPTT 36 SPORT NATURE Vétéran</v>
      </c>
      <c r="C73" t="s">
        <v>443</v>
      </c>
      <c r="D73" t="s">
        <v>442</v>
      </c>
      <c r="E73" t="s">
        <v>438</v>
      </c>
      <c r="F73" t="s">
        <v>441</v>
      </c>
      <c r="G73" t="s">
        <v>21</v>
      </c>
      <c r="H73" t="s">
        <v>29</v>
      </c>
      <c r="I73" t="s">
        <v>115</v>
      </c>
      <c r="J73" t="s">
        <v>96</v>
      </c>
    </row>
    <row r="74" spans="1:10">
      <c r="A74" t="str">
        <f t="shared" si="2"/>
        <v>Emilie BIARNEIX</v>
      </c>
      <c r="B74" t="str">
        <f t="shared" si="3"/>
        <v>ASPTT 36 SPORT NATURE Benjamin</v>
      </c>
      <c r="C74" t="s">
        <v>440</v>
      </c>
      <c r="D74" t="s">
        <v>439</v>
      </c>
      <c r="E74" t="s">
        <v>438</v>
      </c>
      <c r="F74" t="s">
        <v>437</v>
      </c>
      <c r="G74" t="s">
        <v>120</v>
      </c>
      <c r="H74" t="s">
        <v>29</v>
      </c>
      <c r="I74" t="s">
        <v>205</v>
      </c>
      <c r="J74" t="s">
        <v>22</v>
      </c>
    </row>
    <row r="75" spans="1:10">
      <c r="A75" t="str">
        <f t="shared" si="2"/>
        <v xml:space="preserve">Martin BRETAUDEAU </v>
      </c>
      <c r="B75" t="str">
        <f t="shared" si="3"/>
        <v>ASPTT 36 SPORT NATURE Minime</v>
      </c>
      <c r="C75" t="s">
        <v>436</v>
      </c>
      <c r="D75" t="s">
        <v>435</v>
      </c>
      <c r="E75" t="s">
        <v>434</v>
      </c>
      <c r="F75" t="s">
        <v>433</v>
      </c>
      <c r="G75" t="s">
        <v>21</v>
      </c>
      <c r="H75" t="s">
        <v>29</v>
      </c>
      <c r="I75" t="s">
        <v>205</v>
      </c>
      <c r="J75" t="s">
        <v>23</v>
      </c>
    </row>
    <row r="76" spans="1:10">
      <c r="A76" t="str">
        <f t="shared" si="2"/>
        <v>Christophe CATALINO</v>
      </c>
      <c r="B76" t="str">
        <f t="shared" si="3"/>
        <v>ASPTT 36 SPORT NATURE Vétéran</v>
      </c>
      <c r="C76" t="s">
        <v>432</v>
      </c>
      <c r="D76" t="s">
        <v>431</v>
      </c>
      <c r="E76" t="s">
        <v>425</v>
      </c>
      <c r="F76" t="s">
        <v>430</v>
      </c>
      <c r="G76" t="s">
        <v>21</v>
      </c>
      <c r="H76" t="s">
        <v>29</v>
      </c>
      <c r="I76" t="s">
        <v>84</v>
      </c>
      <c r="J76" t="s">
        <v>96</v>
      </c>
    </row>
    <row r="77" spans="1:10">
      <c r="A77" t="str">
        <f t="shared" si="2"/>
        <v>Adele CATALINO</v>
      </c>
      <c r="B77" t="str">
        <f t="shared" si="3"/>
        <v>ASPTT 36 SPORT NATURE Minime</v>
      </c>
      <c r="C77" t="s">
        <v>429</v>
      </c>
      <c r="D77" t="s">
        <v>428</v>
      </c>
      <c r="E77" t="s">
        <v>425</v>
      </c>
      <c r="F77" t="s">
        <v>427</v>
      </c>
      <c r="G77" t="s">
        <v>120</v>
      </c>
      <c r="H77" t="s">
        <v>29</v>
      </c>
      <c r="I77" t="s">
        <v>205</v>
      </c>
      <c r="J77" t="s">
        <v>23</v>
      </c>
    </row>
    <row r="78" spans="1:10">
      <c r="A78" t="str">
        <f t="shared" si="2"/>
        <v>Louise CATALINO</v>
      </c>
      <c r="B78" t="str">
        <f t="shared" si="3"/>
        <v>ASPTT 36 SPORT NATURE Pupille</v>
      </c>
      <c r="C78" t="s">
        <v>426</v>
      </c>
      <c r="D78" t="s">
        <v>312</v>
      </c>
      <c r="E78" t="s">
        <v>425</v>
      </c>
      <c r="F78" t="s">
        <v>424</v>
      </c>
      <c r="G78" t="s">
        <v>120</v>
      </c>
      <c r="H78" t="s">
        <v>29</v>
      </c>
      <c r="I78" t="s">
        <v>205</v>
      </c>
      <c r="J78" t="s">
        <v>32</v>
      </c>
    </row>
    <row r="79" spans="1:10">
      <c r="A79" t="str">
        <f t="shared" si="2"/>
        <v>ZOE CHAMPIGNEUX</v>
      </c>
      <c r="B79" t="str">
        <f t="shared" si="3"/>
        <v>ASPTT 36 SPORT NATURE Poussin</v>
      </c>
      <c r="C79" t="s">
        <v>423</v>
      </c>
      <c r="D79" t="s">
        <v>422</v>
      </c>
      <c r="E79" t="s">
        <v>421</v>
      </c>
      <c r="F79" t="s">
        <v>420</v>
      </c>
      <c r="G79" t="s">
        <v>120</v>
      </c>
      <c r="H79" t="s">
        <v>29</v>
      </c>
      <c r="I79" t="s">
        <v>259</v>
      </c>
      <c r="J79" t="s">
        <v>35</v>
      </c>
    </row>
    <row r="80" spans="1:10">
      <c r="A80" t="str">
        <f t="shared" si="2"/>
        <v>Arnaud CHARLOTTE CLERIA</v>
      </c>
      <c r="B80" t="str">
        <f t="shared" si="3"/>
        <v>ASPTT 36 SPORT NATURE Vétéran</v>
      </c>
      <c r="C80" t="s">
        <v>6281</v>
      </c>
      <c r="D80" t="s">
        <v>769</v>
      </c>
      <c r="E80" t="s">
        <v>417</v>
      </c>
      <c r="F80" t="s">
        <v>6280</v>
      </c>
      <c r="G80" t="s">
        <v>21</v>
      </c>
      <c r="H80" t="s">
        <v>29</v>
      </c>
      <c r="I80" t="s">
        <v>115</v>
      </c>
      <c r="J80" t="s">
        <v>96</v>
      </c>
    </row>
    <row r="81" spans="1:10">
      <c r="A81" t="str">
        <f t="shared" si="2"/>
        <v>Paco CHARLOTTE CLERIA</v>
      </c>
      <c r="B81" t="str">
        <f t="shared" si="3"/>
        <v>ASPTT 36 SPORT NATURE Benjamin</v>
      </c>
      <c r="C81" t="s">
        <v>6279</v>
      </c>
      <c r="D81" t="s">
        <v>6278</v>
      </c>
      <c r="E81" t="s">
        <v>417</v>
      </c>
      <c r="F81" t="s">
        <v>3042</v>
      </c>
      <c r="G81" t="s">
        <v>21</v>
      </c>
      <c r="H81" t="s">
        <v>29</v>
      </c>
      <c r="I81" t="s">
        <v>205</v>
      </c>
      <c r="J81" t="s">
        <v>22</v>
      </c>
    </row>
    <row r="82" spans="1:10">
      <c r="A82" t="str">
        <f t="shared" si="2"/>
        <v>Lenny CHARLOTTE CLERIA</v>
      </c>
      <c r="B82" t="str">
        <f t="shared" si="3"/>
        <v>ASPTT 36 SPORT NATURE Cadet</v>
      </c>
      <c r="C82" t="s">
        <v>419</v>
      </c>
      <c r="D82" t="s">
        <v>418</v>
      </c>
      <c r="E82" t="s">
        <v>417</v>
      </c>
      <c r="F82" t="s">
        <v>416</v>
      </c>
      <c r="G82" t="s">
        <v>21</v>
      </c>
      <c r="H82" t="s">
        <v>29</v>
      </c>
      <c r="I82" t="s">
        <v>205</v>
      </c>
      <c r="J82" t="s">
        <v>20</v>
      </c>
    </row>
    <row r="83" spans="1:10">
      <c r="A83" t="str">
        <f t="shared" si="2"/>
        <v>Laura CHATAIN</v>
      </c>
      <c r="B83" t="str">
        <f t="shared" si="3"/>
        <v>ASPTT 36 SPORT NATURE Cadet</v>
      </c>
      <c r="C83" t="s">
        <v>415</v>
      </c>
      <c r="D83" t="s">
        <v>414</v>
      </c>
      <c r="E83" t="s">
        <v>413</v>
      </c>
      <c r="F83" t="s">
        <v>412</v>
      </c>
      <c r="G83" t="s">
        <v>120</v>
      </c>
      <c r="H83" t="s">
        <v>29</v>
      </c>
      <c r="I83" t="s">
        <v>205</v>
      </c>
      <c r="J83" t="s">
        <v>20</v>
      </c>
    </row>
    <row r="84" spans="1:10">
      <c r="A84" t="str">
        <f t="shared" si="2"/>
        <v>Corentin COGNARD</v>
      </c>
      <c r="B84" t="str">
        <f t="shared" si="3"/>
        <v>ASPTT 36 SPORT NATURE Senior</v>
      </c>
      <c r="C84" t="s">
        <v>411</v>
      </c>
      <c r="D84" t="s">
        <v>410</v>
      </c>
      <c r="E84" t="s">
        <v>409</v>
      </c>
      <c r="F84" t="s">
        <v>408</v>
      </c>
      <c r="G84" t="s">
        <v>21</v>
      </c>
      <c r="H84" t="s">
        <v>29</v>
      </c>
      <c r="I84" t="s">
        <v>84</v>
      </c>
      <c r="J84" t="s">
        <v>83</v>
      </c>
    </row>
    <row r="85" spans="1:10">
      <c r="A85" t="str">
        <f t="shared" si="2"/>
        <v>Eva COUTANT</v>
      </c>
      <c r="B85" t="str">
        <f t="shared" si="3"/>
        <v>ASPTT 36 SPORT NATURE Senior</v>
      </c>
      <c r="C85" t="s">
        <v>407</v>
      </c>
      <c r="D85" t="s">
        <v>406</v>
      </c>
      <c r="E85" t="s">
        <v>405</v>
      </c>
      <c r="F85" t="s">
        <v>404</v>
      </c>
      <c r="G85" t="s">
        <v>120</v>
      </c>
      <c r="H85" t="s">
        <v>29</v>
      </c>
      <c r="I85" t="s">
        <v>84</v>
      </c>
      <c r="J85" t="s">
        <v>83</v>
      </c>
    </row>
    <row r="86" spans="1:10">
      <c r="A86" t="str">
        <f t="shared" si="2"/>
        <v>SANDRINE CROSNIER</v>
      </c>
      <c r="B86" t="str">
        <f t="shared" si="3"/>
        <v>ASPTT 36 SPORT NATURE Vétéran</v>
      </c>
      <c r="C86" t="s">
        <v>403</v>
      </c>
      <c r="D86" t="s">
        <v>402</v>
      </c>
      <c r="E86" t="s">
        <v>401</v>
      </c>
      <c r="F86" t="s">
        <v>400</v>
      </c>
      <c r="G86" t="s">
        <v>120</v>
      </c>
      <c r="H86" t="s">
        <v>29</v>
      </c>
      <c r="I86" t="s">
        <v>297</v>
      </c>
      <c r="J86" t="s">
        <v>96</v>
      </c>
    </row>
    <row r="87" spans="1:10">
      <c r="A87" t="str">
        <f t="shared" si="2"/>
        <v>ALEXANDRE DESPONTIN</v>
      </c>
      <c r="B87" t="str">
        <f t="shared" si="3"/>
        <v>ASPTT 36 SPORT NATURE Senior</v>
      </c>
      <c r="C87" t="s">
        <v>399</v>
      </c>
      <c r="D87" t="s">
        <v>398</v>
      </c>
      <c r="E87" t="s">
        <v>397</v>
      </c>
      <c r="F87" t="s">
        <v>396</v>
      </c>
      <c r="G87" t="s">
        <v>21</v>
      </c>
      <c r="H87" t="s">
        <v>29</v>
      </c>
      <c r="I87" t="s">
        <v>115</v>
      </c>
      <c r="J87" t="s">
        <v>83</v>
      </c>
    </row>
    <row r="88" spans="1:10">
      <c r="A88" t="str">
        <f t="shared" si="2"/>
        <v>EMIE DEVELLE</v>
      </c>
      <c r="B88" t="str">
        <f t="shared" si="3"/>
        <v>ASPTT 36 SPORT NATURE Pupille</v>
      </c>
      <c r="C88" t="s">
        <v>395</v>
      </c>
      <c r="D88" t="s">
        <v>394</v>
      </c>
      <c r="E88" t="s">
        <v>387</v>
      </c>
      <c r="F88" t="s">
        <v>393</v>
      </c>
      <c r="G88" t="s">
        <v>120</v>
      </c>
      <c r="H88" t="s">
        <v>29</v>
      </c>
      <c r="I88" t="s">
        <v>205</v>
      </c>
      <c r="J88" t="s">
        <v>32</v>
      </c>
    </row>
    <row r="89" spans="1:10">
      <c r="A89" t="str">
        <f t="shared" si="2"/>
        <v>Julien DEVELLE</v>
      </c>
      <c r="B89" t="str">
        <f t="shared" si="3"/>
        <v>ASPTT 36 SPORT NATURE Vétéran</v>
      </c>
      <c r="C89" t="s">
        <v>392</v>
      </c>
      <c r="D89" t="s">
        <v>391</v>
      </c>
      <c r="E89" t="s">
        <v>387</v>
      </c>
      <c r="F89" t="s">
        <v>390</v>
      </c>
      <c r="G89" t="s">
        <v>21</v>
      </c>
      <c r="H89" t="s">
        <v>29</v>
      </c>
      <c r="I89" t="s">
        <v>84</v>
      </c>
      <c r="J89" t="s">
        <v>96</v>
      </c>
    </row>
    <row r="90" spans="1:10">
      <c r="A90" t="str">
        <f t="shared" si="2"/>
        <v>LILOU DEVELLE</v>
      </c>
      <c r="B90" t="str">
        <f t="shared" si="3"/>
        <v>ASPTT 36 SPORT NATURE Minime</v>
      </c>
      <c r="C90" t="s">
        <v>389</v>
      </c>
      <c r="D90" t="s">
        <v>388</v>
      </c>
      <c r="E90" t="s">
        <v>387</v>
      </c>
      <c r="F90" t="s">
        <v>386</v>
      </c>
      <c r="G90" t="s">
        <v>120</v>
      </c>
      <c r="H90" t="s">
        <v>29</v>
      </c>
      <c r="I90" t="s">
        <v>205</v>
      </c>
      <c r="J90" t="s">
        <v>23</v>
      </c>
    </row>
    <row r="91" spans="1:10">
      <c r="A91" t="str">
        <f t="shared" si="2"/>
        <v>Cecile DUROUX</v>
      </c>
      <c r="B91" t="str">
        <f t="shared" si="3"/>
        <v>ASPTT 36 SPORT NATURE Senior</v>
      </c>
      <c r="C91" t="s">
        <v>385</v>
      </c>
      <c r="D91" t="s">
        <v>384</v>
      </c>
      <c r="E91" t="s">
        <v>383</v>
      </c>
      <c r="F91" t="s">
        <v>382</v>
      </c>
      <c r="G91" t="s">
        <v>120</v>
      </c>
      <c r="H91" t="s">
        <v>29</v>
      </c>
      <c r="I91" t="s">
        <v>84</v>
      </c>
      <c r="J91" t="s">
        <v>83</v>
      </c>
    </row>
    <row r="92" spans="1:10">
      <c r="A92" t="str">
        <f t="shared" si="2"/>
        <v>THIBAULT ESMENJAUD</v>
      </c>
      <c r="B92" t="str">
        <f t="shared" si="3"/>
        <v>ASPTT 36 SPORT NATURE Senior</v>
      </c>
      <c r="C92" t="s">
        <v>381</v>
      </c>
      <c r="D92" t="s">
        <v>380</v>
      </c>
      <c r="E92" t="s">
        <v>379</v>
      </c>
      <c r="F92" t="s">
        <v>378</v>
      </c>
      <c r="G92" t="s">
        <v>21</v>
      </c>
      <c r="H92" t="s">
        <v>29</v>
      </c>
      <c r="I92" t="s">
        <v>84</v>
      </c>
      <c r="J92" t="s">
        <v>83</v>
      </c>
    </row>
    <row r="93" spans="1:10">
      <c r="A93" t="str">
        <f t="shared" si="2"/>
        <v>Elisa Christiane EVAIN</v>
      </c>
      <c r="B93" t="str">
        <f t="shared" si="3"/>
        <v>ASPTT 36 SPORT NATURE Poussin</v>
      </c>
      <c r="C93" t="s">
        <v>377</v>
      </c>
      <c r="D93" t="s">
        <v>376</v>
      </c>
      <c r="E93" t="s">
        <v>372</v>
      </c>
      <c r="F93" t="s">
        <v>375</v>
      </c>
      <c r="G93" t="s">
        <v>120</v>
      </c>
      <c r="H93" t="s">
        <v>29</v>
      </c>
      <c r="I93" t="s">
        <v>259</v>
      </c>
      <c r="J93" t="s">
        <v>35</v>
      </c>
    </row>
    <row r="94" spans="1:10">
      <c r="A94" t="str">
        <f t="shared" si="2"/>
        <v>Baptiste EVAIN</v>
      </c>
      <c r="B94" t="str">
        <f t="shared" si="3"/>
        <v>ASPTT 36 SPORT NATURE Poussin</v>
      </c>
      <c r="C94" t="s">
        <v>374</v>
      </c>
      <c r="D94" t="s">
        <v>373</v>
      </c>
      <c r="E94" t="s">
        <v>372</v>
      </c>
      <c r="F94" t="s">
        <v>371</v>
      </c>
      <c r="G94" t="s">
        <v>21</v>
      </c>
      <c r="H94" t="s">
        <v>29</v>
      </c>
      <c r="I94" t="s">
        <v>259</v>
      </c>
      <c r="J94" t="s">
        <v>35</v>
      </c>
    </row>
    <row r="95" spans="1:10">
      <c r="A95" t="str">
        <f t="shared" si="2"/>
        <v>Wail EZ ZAOUIA</v>
      </c>
      <c r="B95" t="str">
        <f t="shared" si="3"/>
        <v>ASPTT 36 SPORT NATURE Senior</v>
      </c>
      <c r="C95" t="s">
        <v>370</v>
      </c>
      <c r="D95" t="s">
        <v>369</v>
      </c>
      <c r="E95" t="s">
        <v>368</v>
      </c>
      <c r="F95" t="s">
        <v>367</v>
      </c>
      <c r="G95" t="s">
        <v>21</v>
      </c>
      <c r="H95" t="s">
        <v>29</v>
      </c>
      <c r="I95" t="s">
        <v>84</v>
      </c>
      <c r="J95" t="s">
        <v>83</v>
      </c>
    </row>
    <row r="96" spans="1:10">
      <c r="A96" t="str">
        <f t="shared" si="2"/>
        <v>CLARISSE FABBRI</v>
      </c>
      <c r="B96" t="str">
        <f t="shared" si="3"/>
        <v>ASPTT 36 SPORT NATURE Pupille</v>
      </c>
      <c r="C96" t="s">
        <v>366</v>
      </c>
      <c r="D96" t="s">
        <v>365</v>
      </c>
      <c r="E96" t="s">
        <v>364</v>
      </c>
      <c r="F96" t="s">
        <v>363</v>
      </c>
      <c r="G96" t="s">
        <v>120</v>
      </c>
      <c r="H96" t="s">
        <v>29</v>
      </c>
      <c r="I96" t="s">
        <v>205</v>
      </c>
      <c r="J96" t="s">
        <v>32</v>
      </c>
    </row>
    <row r="97" spans="1:10">
      <c r="A97" t="str">
        <f t="shared" si="2"/>
        <v>Sandra FONTENOY</v>
      </c>
      <c r="B97" t="str">
        <f t="shared" si="3"/>
        <v>ASPTT 36 SPORT NATURE Vétéran</v>
      </c>
      <c r="C97" t="s">
        <v>6277</v>
      </c>
      <c r="D97" t="s">
        <v>6276</v>
      </c>
      <c r="E97" t="s">
        <v>6275</v>
      </c>
      <c r="F97" t="s">
        <v>6274</v>
      </c>
      <c r="G97" t="s">
        <v>120</v>
      </c>
      <c r="H97" t="s">
        <v>29</v>
      </c>
      <c r="I97" t="s">
        <v>115</v>
      </c>
      <c r="J97" t="s">
        <v>96</v>
      </c>
    </row>
    <row r="98" spans="1:10">
      <c r="A98" t="str">
        <f t="shared" si="2"/>
        <v>GERALD FORTUIT</v>
      </c>
      <c r="B98" t="str">
        <f t="shared" si="3"/>
        <v>ASPTT 36 SPORT NATURE Vétéran</v>
      </c>
      <c r="C98" t="s">
        <v>6273</v>
      </c>
      <c r="D98" t="s">
        <v>6272</v>
      </c>
      <c r="E98" t="s">
        <v>360</v>
      </c>
      <c r="F98" t="s">
        <v>1780</v>
      </c>
      <c r="G98" t="s">
        <v>21</v>
      </c>
      <c r="H98" t="s">
        <v>29</v>
      </c>
      <c r="I98" t="s">
        <v>84</v>
      </c>
      <c r="J98" t="s">
        <v>96</v>
      </c>
    </row>
    <row r="99" spans="1:10">
      <c r="A99" t="str">
        <f t="shared" si="2"/>
        <v>TITOUAN FORTUIT</v>
      </c>
      <c r="B99" t="str">
        <f t="shared" si="3"/>
        <v>ASPTT 36 SPORT NATURE Junior</v>
      </c>
      <c r="C99" t="s">
        <v>6271</v>
      </c>
      <c r="D99" t="s">
        <v>6270</v>
      </c>
      <c r="E99" t="s">
        <v>360</v>
      </c>
      <c r="F99" t="s">
        <v>6269</v>
      </c>
      <c r="G99" t="s">
        <v>21</v>
      </c>
      <c r="H99" t="s">
        <v>29</v>
      </c>
      <c r="I99" t="s">
        <v>205</v>
      </c>
      <c r="J99" t="s">
        <v>24</v>
      </c>
    </row>
    <row r="100" spans="1:10">
      <c r="A100" t="str">
        <f t="shared" si="2"/>
        <v>EMMA FORTUIT</v>
      </c>
      <c r="B100" t="str">
        <f t="shared" si="3"/>
        <v>ASPTT 36 SPORT NATURE Senior</v>
      </c>
      <c r="C100" t="s">
        <v>362</v>
      </c>
      <c r="D100" t="s">
        <v>361</v>
      </c>
      <c r="E100" t="s">
        <v>360</v>
      </c>
      <c r="F100" t="s">
        <v>359</v>
      </c>
      <c r="G100" t="s">
        <v>120</v>
      </c>
      <c r="H100" t="s">
        <v>29</v>
      </c>
      <c r="I100" t="s">
        <v>84</v>
      </c>
      <c r="J100" t="s">
        <v>83</v>
      </c>
    </row>
    <row r="101" spans="1:10">
      <c r="A101" t="str">
        <f t="shared" si="2"/>
        <v>Valerie  GALLAND</v>
      </c>
      <c r="B101" t="str">
        <f t="shared" si="3"/>
        <v>ASPTT 36 SPORT NATURE Vétéran</v>
      </c>
      <c r="C101" t="s">
        <v>6268</v>
      </c>
      <c r="D101" t="s">
        <v>6267</v>
      </c>
      <c r="E101" t="s">
        <v>6266</v>
      </c>
      <c r="F101" t="s">
        <v>1000</v>
      </c>
      <c r="G101" t="s">
        <v>120</v>
      </c>
      <c r="H101" t="s">
        <v>29</v>
      </c>
      <c r="I101" t="s">
        <v>84</v>
      </c>
      <c r="J101" t="s">
        <v>96</v>
      </c>
    </row>
    <row r="102" spans="1:10">
      <c r="A102" t="str">
        <f t="shared" si="2"/>
        <v>Jessica GALLOT</v>
      </c>
      <c r="B102" t="str">
        <f t="shared" si="3"/>
        <v>ASPTT 36 SPORT NATURE Senior</v>
      </c>
      <c r="C102" t="s">
        <v>358</v>
      </c>
      <c r="D102" t="s">
        <v>357</v>
      </c>
      <c r="E102" t="s">
        <v>356</v>
      </c>
      <c r="F102" t="s">
        <v>355</v>
      </c>
      <c r="G102" t="s">
        <v>120</v>
      </c>
      <c r="H102" t="s">
        <v>29</v>
      </c>
      <c r="I102" t="s">
        <v>84</v>
      </c>
      <c r="J102" t="s">
        <v>83</v>
      </c>
    </row>
    <row r="103" spans="1:10">
      <c r="A103" t="str">
        <f t="shared" si="2"/>
        <v>PATRICK GENDRE</v>
      </c>
      <c r="B103" t="str">
        <f t="shared" si="3"/>
        <v>ASPTT 36 SPORT NATURE Vétéran</v>
      </c>
      <c r="C103" t="s">
        <v>354</v>
      </c>
      <c r="D103" t="s">
        <v>353</v>
      </c>
      <c r="E103" t="s">
        <v>352</v>
      </c>
      <c r="F103" t="s">
        <v>351</v>
      </c>
      <c r="G103" t="s">
        <v>21</v>
      </c>
      <c r="H103" t="s">
        <v>29</v>
      </c>
      <c r="I103" t="s">
        <v>84</v>
      </c>
      <c r="J103" t="s">
        <v>96</v>
      </c>
    </row>
    <row r="104" spans="1:10">
      <c r="A104" t="str">
        <f t="shared" si="2"/>
        <v>Sebastien GHEERARDYN</v>
      </c>
      <c r="B104" t="str">
        <f t="shared" si="3"/>
        <v>ASPTT 36 SPORT NATURE Vétéran</v>
      </c>
      <c r="C104" t="s">
        <v>350</v>
      </c>
      <c r="D104" t="s">
        <v>123</v>
      </c>
      <c r="E104" t="s">
        <v>349</v>
      </c>
      <c r="F104" t="s">
        <v>348</v>
      </c>
      <c r="G104" t="s">
        <v>21</v>
      </c>
      <c r="H104" t="s">
        <v>29</v>
      </c>
      <c r="I104" t="s">
        <v>115</v>
      </c>
      <c r="J104" t="s">
        <v>96</v>
      </c>
    </row>
    <row r="105" spans="1:10">
      <c r="A105" t="str">
        <f t="shared" si="2"/>
        <v>GREGORY GILANT</v>
      </c>
      <c r="B105" t="str">
        <f t="shared" si="3"/>
        <v>ASPTT 36 SPORT NATURE Vétéran</v>
      </c>
      <c r="C105" t="s">
        <v>347</v>
      </c>
      <c r="D105" t="s">
        <v>346</v>
      </c>
      <c r="E105" t="s">
        <v>345</v>
      </c>
      <c r="F105" t="s">
        <v>344</v>
      </c>
      <c r="G105" t="s">
        <v>21</v>
      </c>
      <c r="H105" t="s">
        <v>29</v>
      </c>
      <c r="I105" t="s">
        <v>84</v>
      </c>
      <c r="J105" t="s">
        <v>96</v>
      </c>
    </row>
    <row r="106" spans="1:10">
      <c r="A106" t="str">
        <f t="shared" si="2"/>
        <v>Maxance GOURRIER</v>
      </c>
      <c r="B106" t="str">
        <f t="shared" si="3"/>
        <v>ASPTT 36 SPORT NATURE Minime</v>
      </c>
      <c r="C106" t="s">
        <v>343</v>
      </c>
      <c r="D106" t="s">
        <v>342</v>
      </c>
      <c r="E106" t="s">
        <v>341</v>
      </c>
      <c r="F106" t="s">
        <v>340</v>
      </c>
      <c r="G106" t="s">
        <v>21</v>
      </c>
      <c r="H106" t="s">
        <v>29</v>
      </c>
      <c r="I106" t="s">
        <v>205</v>
      </c>
      <c r="J106" t="s">
        <v>23</v>
      </c>
    </row>
    <row r="107" spans="1:10">
      <c r="A107" t="str">
        <f t="shared" si="2"/>
        <v>Magda GREBILLE</v>
      </c>
      <c r="B107" t="str">
        <f t="shared" si="3"/>
        <v>ASPTT 36 SPORT NATURE Minime</v>
      </c>
      <c r="C107" t="s">
        <v>339</v>
      </c>
      <c r="D107" t="s">
        <v>338</v>
      </c>
      <c r="E107" t="s">
        <v>337</v>
      </c>
      <c r="F107" t="s">
        <v>336</v>
      </c>
      <c r="G107" t="s">
        <v>120</v>
      </c>
      <c r="H107" t="s">
        <v>29</v>
      </c>
      <c r="I107" t="s">
        <v>205</v>
      </c>
      <c r="J107" t="s">
        <v>23</v>
      </c>
    </row>
    <row r="108" spans="1:10">
      <c r="A108" t="str">
        <f t="shared" si="2"/>
        <v>Carla HAY</v>
      </c>
      <c r="B108" t="str">
        <f t="shared" si="3"/>
        <v>ASPTT 36 SPORT NATURE Cadet</v>
      </c>
      <c r="C108" t="s">
        <v>335</v>
      </c>
      <c r="D108" t="s">
        <v>334</v>
      </c>
      <c r="E108" t="s">
        <v>333</v>
      </c>
      <c r="F108" t="s">
        <v>332</v>
      </c>
      <c r="G108" t="s">
        <v>120</v>
      </c>
      <c r="H108" t="s">
        <v>29</v>
      </c>
      <c r="I108" t="s">
        <v>205</v>
      </c>
      <c r="J108" t="s">
        <v>20</v>
      </c>
    </row>
    <row r="109" spans="1:10">
      <c r="A109" t="str">
        <f t="shared" si="2"/>
        <v>Desmoulieres HUGO</v>
      </c>
      <c r="B109" t="str">
        <f t="shared" si="3"/>
        <v>ASPTT 36 SPORT NATURE Junior</v>
      </c>
      <c r="C109" t="s">
        <v>331</v>
      </c>
      <c r="D109" t="s">
        <v>330</v>
      </c>
      <c r="E109" t="s">
        <v>329</v>
      </c>
      <c r="F109" t="s">
        <v>328</v>
      </c>
      <c r="G109" t="s">
        <v>21</v>
      </c>
      <c r="H109" t="s">
        <v>29</v>
      </c>
      <c r="I109" t="s">
        <v>205</v>
      </c>
      <c r="J109" t="s">
        <v>24</v>
      </c>
    </row>
    <row r="110" spans="1:10">
      <c r="A110" t="str">
        <f t="shared" si="2"/>
        <v>Jeanne JOSEPH</v>
      </c>
      <c r="B110" t="str">
        <f t="shared" si="3"/>
        <v>ASPTT 36 SPORT NATURE Cadet</v>
      </c>
      <c r="C110" t="s">
        <v>327</v>
      </c>
      <c r="D110" t="s">
        <v>326</v>
      </c>
      <c r="E110" t="s">
        <v>325</v>
      </c>
      <c r="F110" t="s">
        <v>324</v>
      </c>
      <c r="G110" t="s">
        <v>120</v>
      </c>
      <c r="H110" t="s">
        <v>29</v>
      </c>
      <c r="I110" t="s">
        <v>205</v>
      </c>
      <c r="J110" t="s">
        <v>20</v>
      </c>
    </row>
    <row r="111" spans="1:10">
      <c r="A111" t="str">
        <f t="shared" si="2"/>
        <v>Capucine LACOLLE</v>
      </c>
      <c r="B111" t="str">
        <f t="shared" si="3"/>
        <v>ASPTT 36 SPORT NATURE Cadet</v>
      </c>
      <c r="C111" t="s">
        <v>323</v>
      </c>
      <c r="D111" t="s">
        <v>322</v>
      </c>
      <c r="E111" t="s">
        <v>321</v>
      </c>
      <c r="F111" t="s">
        <v>320</v>
      </c>
      <c r="G111" t="s">
        <v>120</v>
      </c>
      <c r="H111" t="s">
        <v>29</v>
      </c>
      <c r="I111" t="s">
        <v>205</v>
      </c>
      <c r="J111" t="s">
        <v>20</v>
      </c>
    </row>
    <row r="112" spans="1:10">
      <c r="A112" t="str">
        <f t="shared" si="2"/>
        <v>VICTOR LEMEUNIER</v>
      </c>
      <c r="B112" t="str">
        <f t="shared" si="3"/>
        <v>ASPTT 36 SPORT NATURE Pupille</v>
      </c>
      <c r="C112" t="s">
        <v>319</v>
      </c>
      <c r="D112" t="s">
        <v>318</v>
      </c>
      <c r="E112" t="s">
        <v>311</v>
      </c>
      <c r="F112" t="s">
        <v>317</v>
      </c>
      <c r="G112" t="s">
        <v>21</v>
      </c>
      <c r="H112" t="s">
        <v>29</v>
      </c>
      <c r="I112" t="s">
        <v>259</v>
      </c>
      <c r="J112" t="s">
        <v>32</v>
      </c>
    </row>
    <row r="113" spans="1:10">
      <c r="A113" t="str">
        <f t="shared" si="2"/>
        <v>Louise LEMEUNIER</v>
      </c>
      <c r="B113" t="str">
        <f t="shared" si="3"/>
        <v>ASPTT 36 SPORT NATURE Benjamin</v>
      </c>
      <c r="C113" t="s">
        <v>313</v>
      </c>
      <c r="D113" t="s">
        <v>312</v>
      </c>
      <c r="E113" t="s">
        <v>311</v>
      </c>
      <c r="F113" t="s">
        <v>310</v>
      </c>
      <c r="G113" t="s">
        <v>21</v>
      </c>
      <c r="H113" t="s">
        <v>29</v>
      </c>
      <c r="I113" t="s">
        <v>259</v>
      </c>
      <c r="J113" t="s">
        <v>22</v>
      </c>
    </row>
    <row r="114" spans="1:10">
      <c r="A114" t="str">
        <f t="shared" si="2"/>
        <v>Pierre LEMEUNIER</v>
      </c>
      <c r="B114" t="str">
        <f t="shared" si="3"/>
        <v>ASPTT 36 SPORT NATURE Vétéran</v>
      </c>
      <c r="C114" t="s">
        <v>316</v>
      </c>
      <c r="D114" t="s">
        <v>315</v>
      </c>
      <c r="E114" t="s">
        <v>311</v>
      </c>
      <c r="F114" t="s">
        <v>314</v>
      </c>
      <c r="G114" t="s">
        <v>21</v>
      </c>
      <c r="H114" t="s">
        <v>29</v>
      </c>
      <c r="I114" t="s">
        <v>115</v>
      </c>
      <c r="J114" t="s">
        <v>96</v>
      </c>
    </row>
    <row r="115" spans="1:10">
      <c r="A115" t="str">
        <f t="shared" si="2"/>
        <v>PASCAL LEROSIER</v>
      </c>
      <c r="B115" t="str">
        <f t="shared" si="3"/>
        <v>ASPTT 36 SPORT NATURE Vétéran</v>
      </c>
      <c r="C115" t="s">
        <v>309</v>
      </c>
      <c r="D115" t="s">
        <v>308</v>
      </c>
      <c r="E115" t="s">
        <v>307</v>
      </c>
      <c r="F115" t="s">
        <v>306</v>
      </c>
      <c r="G115" t="s">
        <v>21</v>
      </c>
      <c r="H115" t="s">
        <v>29</v>
      </c>
      <c r="I115" t="s">
        <v>115</v>
      </c>
      <c r="J115" t="s">
        <v>96</v>
      </c>
    </row>
    <row r="116" spans="1:10">
      <c r="A116" t="str">
        <f t="shared" si="2"/>
        <v>EVA LOBRY</v>
      </c>
      <c r="B116" t="str">
        <f t="shared" si="3"/>
        <v>ASPTT 36 SPORT NATURE Mini-Poussin</v>
      </c>
      <c r="C116" t="s">
        <v>305</v>
      </c>
      <c r="D116" t="s">
        <v>304</v>
      </c>
      <c r="E116" t="s">
        <v>303</v>
      </c>
      <c r="F116" t="s">
        <v>302</v>
      </c>
      <c r="G116" t="s">
        <v>120</v>
      </c>
      <c r="H116" t="s">
        <v>29</v>
      </c>
      <c r="I116" t="s">
        <v>205</v>
      </c>
      <c r="J116" t="s">
        <v>43</v>
      </c>
    </row>
    <row r="117" spans="1:10">
      <c r="A117" t="str">
        <f t="shared" si="2"/>
        <v>ALAIN LOISON</v>
      </c>
      <c r="B117" t="str">
        <f t="shared" si="3"/>
        <v>ASPTT 36 SPORT NATURE Vétéran</v>
      </c>
      <c r="C117" t="s">
        <v>301</v>
      </c>
      <c r="D117" t="s">
        <v>300</v>
      </c>
      <c r="E117" t="s">
        <v>299</v>
      </c>
      <c r="F117" t="s">
        <v>298</v>
      </c>
      <c r="G117" t="s">
        <v>21</v>
      </c>
      <c r="H117" t="s">
        <v>29</v>
      </c>
      <c r="I117" t="s">
        <v>297</v>
      </c>
      <c r="J117" t="s">
        <v>96</v>
      </c>
    </row>
    <row r="118" spans="1:10">
      <c r="A118" t="str">
        <f t="shared" si="2"/>
        <v>Vanessa MADROLLE</v>
      </c>
      <c r="B118" t="str">
        <f t="shared" si="3"/>
        <v>ASPTT 36 SPORT NATURE Vétéran</v>
      </c>
      <c r="C118" t="s">
        <v>296</v>
      </c>
      <c r="D118" t="s">
        <v>295</v>
      </c>
      <c r="E118" t="s">
        <v>292</v>
      </c>
      <c r="F118" t="s">
        <v>294</v>
      </c>
      <c r="G118" t="s">
        <v>120</v>
      </c>
      <c r="H118" t="s">
        <v>29</v>
      </c>
      <c r="I118" t="s">
        <v>84</v>
      </c>
      <c r="J118" t="s">
        <v>96</v>
      </c>
    </row>
    <row r="119" spans="1:10">
      <c r="A119" t="str">
        <f t="shared" si="2"/>
        <v>Nicolas MADROLLE</v>
      </c>
      <c r="B119" t="str">
        <f t="shared" si="3"/>
        <v>ASPTT 36 SPORT NATURE Vétéran</v>
      </c>
      <c r="C119" t="s">
        <v>293</v>
      </c>
      <c r="D119" t="s">
        <v>87</v>
      </c>
      <c r="E119" t="s">
        <v>292</v>
      </c>
      <c r="F119" t="s">
        <v>291</v>
      </c>
      <c r="G119" t="s">
        <v>21</v>
      </c>
      <c r="H119" t="s">
        <v>29</v>
      </c>
      <c r="I119" t="s">
        <v>84</v>
      </c>
      <c r="J119" t="s">
        <v>96</v>
      </c>
    </row>
    <row r="120" spans="1:10">
      <c r="A120" t="str">
        <f t="shared" si="2"/>
        <v>Sabrina MONMARTEAU</v>
      </c>
      <c r="B120" t="str">
        <f t="shared" si="3"/>
        <v>ASPTT 36 SPORT NATURE Vétéran</v>
      </c>
      <c r="C120" t="s">
        <v>290</v>
      </c>
      <c r="D120" t="s">
        <v>289</v>
      </c>
      <c r="E120" t="s">
        <v>288</v>
      </c>
      <c r="F120" t="s">
        <v>287</v>
      </c>
      <c r="G120" t="s">
        <v>120</v>
      </c>
      <c r="H120" t="s">
        <v>29</v>
      </c>
      <c r="I120" t="s">
        <v>84</v>
      </c>
      <c r="J120" t="s">
        <v>96</v>
      </c>
    </row>
    <row r="121" spans="1:10">
      <c r="A121" t="str">
        <f t="shared" si="2"/>
        <v>KARINE MOREAU JOSEPH</v>
      </c>
      <c r="B121" t="str">
        <f t="shared" si="3"/>
        <v>ASPTT 36 SPORT NATURE Vétéran</v>
      </c>
      <c r="C121" t="s">
        <v>286</v>
      </c>
      <c r="D121" t="s">
        <v>285</v>
      </c>
      <c r="E121" t="s">
        <v>284</v>
      </c>
      <c r="F121" t="s">
        <v>283</v>
      </c>
      <c r="G121" t="s">
        <v>120</v>
      </c>
      <c r="H121" t="s">
        <v>29</v>
      </c>
      <c r="I121" t="s">
        <v>84</v>
      </c>
      <c r="J121" t="s">
        <v>96</v>
      </c>
    </row>
    <row r="122" spans="1:10">
      <c r="A122" t="str">
        <f t="shared" si="2"/>
        <v>CHLOE MOULUSSON</v>
      </c>
      <c r="B122" t="str">
        <f t="shared" si="3"/>
        <v>ASPTT 36 SPORT NATURE Senior</v>
      </c>
      <c r="C122" t="s">
        <v>282</v>
      </c>
      <c r="D122" t="s">
        <v>281</v>
      </c>
      <c r="E122" t="s">
        <v>277</v>
      </c>
      <c r="F122" t="s">
        <v>280</v>
      </c>
      <c r="G122" t="s">
        <v>120</v>
      </c>
      <c r="H122" t="s">
        <v>29</v>
      </c>
      <c r="I122" t="s">
        <v>84</v>
      </c>
      <c r="J122" t="s">
        <v>83</v>
      </c>
    </row>
    <row r="123" spans="1:10">
      <c r="A123" t="str">
        <f t="shared" si="2"/>
        <v>SERGE MOULUSSON</v>
      </c>
      <c r="B123" t="str">
        <f t="shared" si="3"/>
        <v>ASPTT 36 SPORT NATURE Vétéran</v>
      </c>
      <c r="C123" t="s">
        <v>279</v>
      </c>
      <c r="D123" t="s">
        <v>278</v>
      </c>
      <c r="E123" t="s">
        <v>277</v>
      </c>
      <c r="F123" t="s">
        <v>276</v>
      </c>
      <c r="G123" t="s">
        <v>21</v>
      </c>
      <c r="H123" t="s">
        <v>29</v>
      </c>
      <c r="I123" t="s">
        <v>84</v>
      </c>
      <c r="J123" t="s">
        <v>96</v>
      </c>
    </row>
    <row r="124" spans="1:10">
      <c r="A124" t="str">
        <f t="shared" si="2"/>
        <v>Matthieu PAGENOT</v>
      </c>
      <c r="B124" t="str">
        <f t="shared" si="3"/>
        <v>ASPTT 36 SPORT NATURE Senior</v>
      </c>
      <c r="C124" t="s">
        <v>275</v>
      </c>
      <c r="D124" t="s">
        <v>274</v>
      </c>
      <c r="E124" t="s">
        <v>273</v>
      </c>
      <c r="F124" t="s">
        <v>272</v>
      </c>
      <c r="G124" t="s">
        <v>21</v>
      </c>
      <c r="H124" t="s">
        <v>29</v>
      </c>
      <c r="I124" t="s">
        <v>84</v>
      </c>
      <c r="J124" t="s">
        <v>83</v>
      </c>
    </row>
    <row r="125" spans="1:10">
      <c r="A125" t="str">
        <f t="shared" si="2"/>
        <v>Bertrand PAVEC</v>
      </c>
      <c r="B125" t="str">
        <f t="shared" si="3"/>
        <v>ASPTT 36 SPORT NATURE Vétéran</v>
      </c>
      <c r="C125" t="s">
        <v>271</v>
      </c>
      <c r="D125" t="s">
        <v>270</v>
      </c>
      <c r="E125" t="s">
        <v>269</v>
      </c>
      <c r="F125" t="s">
        <v>268</v>
      </c>
      <c r="G125" t="s">
        <v>21</v>
      </c>
      <c r="H125" t="s">
        <v>29</v>
      </c>
      <c r="I125" t="s">
        <v>84</v>
      </c>
      <c r="J125" t="s">
        <v>96</v>
      </c>
    </row>
    <row r="126" spans="1:10">
      <c r="A126" t="str">
        <f t="shared" si="2"/>
        <v>Ida POLESE</v>
      </c>
      <c r="B126" t="str">
        <f t="shared" si="3"/>
        <v>ASPTT 36 SPORT NATURE Pupille</v>
      </c>
      <c r="C126" t="s">
        <v>267</v>
      </c>
      <c r="D126" t="s">
        <v>266</v>
      </c>
      <c r="E126" t="s">
        <v>265</v>
      </c>
      <c r="F126" t="s">
        <v>264</v>
      </c>
      <c r="G126" t="s">
        <v>120</v>
      </c>
      <c r="H126" t="s">
        <v>29</v>
      </c>
      <c r="I126" t="s">
        <v>205</v>
      </c>
      <c r="J126" t="s">
        <v>32</v>
      </c>
    </row>
    <row r="127" spans="1:10">
      <c r="A127" t="str">
        <f t="shared" si="2"/>
        <v>Maelle PORCHER</v>
      </c>
      <c r="B127" t="str">
        <f t="shared" si="3"/>
        <v>ASPTT 36 SPORT NATURE Senior</v>
      </c>
      <c r="C127" t="s">
        <v>6265</v>
      </c>
      <c r="D127" t="s">
        <v>3710</v>
      </c>
      <c r="E127" t="s">
        <v>6264</v>
      </c>
      <c r="F127" t="s">
        <v>6263</v>
      </c>
      <c r="G127" t="s">
        <v>120</v>
      </c>
      <c r="H127" t="s">
        <v>29</v>
      </c>
      <c r="I127" t="s">
        <v>84</v>
      </c>
      <c r="J127" t="s">
        <v>83</v>
      </c>
    </row>
    <row r="128" spans="1:10">
      <c r="A128" t="str">
        <f t="shared" si="2"/>
        <v>Milene PROUST</v>
      </c>
      <c r="B128" t="str">
        <f t="shared" si="3"/>
        <v>ASPTT 36 SPORT NATURE Senior</v>
      </c>
      <c r="C128" t="s">
        <v>6262</v>
      </c>
      <c r="D128" t="s">
        <v>6261</v>
      </c>
      <c r="E128" t="s">
        <v>6168</v>
      </c>
      <c r="F128" t="s">
        <v>6260</v>
      </c>
      <c r="G128" t="s">
        <v>120</v>
      </c>
      <c r="H128" t="s">
        <v>29</v>
      </c>
      <c r="I128" t="s">
        <v>84</v>
      </c>
      <c r="J128" t="s">
        <v>83</v>
      </c>
    </row>
    <row r="129" spans="1:10">
      <c r="A129" t="str">
        <f t="shared" si="2"/>
        <v>Clea RAMANANTSEHENO</v>
      </c>
      <c r="B129" t="str">
        <f t="shared" si="3"/>
        <v>ASPTT 36 SPORT NATURE Pupille</v>
      </c>
      <c r="C129" t="s">
        <v>263</v>
      </c>
      <c r="D129" t="s">
        <v>262</v>
      </c>
      <c r="E129" t="s">
        <v>261</v>
      </c>
      <c r="F129" t="s">
        <v>260</v>
      </c>
      <c r="G129" t="s">
        <v>120</v>
      </c>
      <c r="H129" t="s">
        <v>29</v>
      </c>
      <c r="I129" t="s">
        <v>259</v>
      </c>
      <c r="J129" t="s">
        <v>32</v>
      </c>
    </row>
    <row r="130" spans="1:10">
      <c r="A130" t="str">
        <f t="shared" si="2"/>
        <v>Adel RASSINEUX</v>
      </c>
      <c r="B130" t="str">
        <f t="shared" si="3"/>
        <v>ASPTT 36 SPORT NATURE Cadet</v>
      </c>
      <c r="C130" t="s">
        <v>258</v>
      </c>
      <c r="D130" t="s">
        <v>257</v>
      </c>
      <c r="E130" t="s">
        <v>256</v>
      </c>
      <c r="F130" t="s">
        <v>255</v>
      </c>
      <c r="G130" t="s">
        <v>21</v>
      </c>
      <c r="H130" t="s">
        <v>29</v>
      </c>
      <c r="I130" t="s">
        <v>205</v>
      </c>
      <c r="J130" t="s">
        <v>20</v>
      </c>
    </row>
    <row r="131" spans="1:10">
      <c r="A131" t="str">
        <f t="shared" ref="A131:A194" si="4">CONCATENATE(D131," ",E131)</f>
        <v>Mathilde RENARD</v>
      </c>
      <c r="B131" t="str">
        <f t="shared" ref="B131:B194" si="5">CONCATENATE(H131," ",J131)</f>
        <v>ASPTT 36 SPORT NATURE Minime</v>
      </c>
      <c r="C131" t="s">
        <v>6259</v>
      </c>
      <c r="D131" t="s">
        <v>1511</v>
      </c>
      <c r="E131" t="s">
        <v>5343</v>
      </c>
      <c r="F131" t="s">
        <v>6258</v>
      </c>
      <c r="G131" t="s">
        <v>120</v>
      </c>
      <c r="H131" t="s">
        <v>29</v>
      </c>
      <c r="I131" t="s">
        <v>205</v>
      </c>
      <c r="J131" t="s">
        <v>23</v>
      </c>
    </row>
    <row r="132" spans="1:10">
      <c r="A132" t="str">
        <f t="shared" si="4"/>
        <v>CHARLOTTE RETIF  CHAILLET</v>
      </c>
      <c r="B132" t="str">
        <f t="shared" si="5"/>
        <v>ASPTT 36 SPORT NATURE Junior</v>
      </c>
      <c r="C132" t="s">
        <v>254</v>
      </c>
      <c r="D132" t="s">
        <v>253</v>
      </c>
      <c r="E132" t="s">
        <v>252</v>
      </c>
      <c r="F132" t="s">
        <v>251</v>
      </c>
      <c r="G132" t="s">
        <v>120</v>
      </c>
      <c r="H132" t="s">
        <v>29</v>
      </c>
      <c r="I132" t="s">
        <v>205</v>
      </c>
      <c r="J132" t="s">
        <v>24</v>
      </c>
    </row>
    <row r="133" spans="1:10">
      <c r="A133" t="str">
        <f t="shared" si="4"/>
        <v>Margot REULIER</v>
      </c>
      <c r="B133" t="str">
        <f t="shared" si="5"/>
        <v>ASPTT 36 SPORT NATURE Cadet</v>
      </c>
      <c r="C133" t="s">
        <v>250</v>
      </c>
      <c r="D133" t="s">
        <v>249</v>
      </c>
      <c r="E133" t="s">
        <v>248</v>
      </c>
      <c r="F133" t="s">
        <v>247</v>
      </c>
      <c r="G133" t="s">
        <v>120</v>
      </c>
      <c r="H133" t="s">
        <v>29</v>
      </c>
      <c r="I133" t="s">
        <v>205</v>
      </c>
      <c r="J133" t="s">
        <v>20</v>
      </c>
    </row>
    <row r="134" spans="1:10">
      <c r="A134" t="str">
        <f t="shared" si="4"/>
        <v>Cyprien ROBERT</v>
      </c>
      <c r="B134" t="str">
        <f t="shared" si="5"/>
        <v>ASPTT 36 SPORT NATURE Cadet</v>
      </c>
      <c r="C134" t="s">
        <v>246</v>
      </c>
      <c r="D134" t="s">
        <v>245</v>
      </c>
      <c r="E134" t="s">
        <v>244</v>
      </c>
      <c r="F134" t="s">
        <v>243</v>
      </c>
      <c r="G134" t="s">
        <v>21</v>
      </c>
      <c r="H134" t="s">
        <v>29</v>
      </c>
      <c r="I134" t="s">
        <v>205</v>
      </c>
      <c r="J134" t="s">
        <v>20</v>
      </c>
    </row>
    <row r="135" spans="1:10">
      <c r="A135" t="str">
        <f t="shared" si="4"/>
        <v>Lucie ROSE</v>
      </c>
      <c r="B135" t="str">
        <f t="shared" si="5"/>
        <v>ASPTT 36 SPORT NATURE Senior</v>
      </c>
      <c r="C135" t="s">
        <v>6257</v>
      </c>
      <c r="D135" t="s">
        <v>3978</v>
      </c>
      <c r="E135" t="s">
        <v>6256</v>
      </c>
      <c r="F135" t="s">
        <v>6255</v>
      </c>
      <c r="G135" t="s">
        <v>120</v>
      </c>
      <c r="H135" t="s">
        <v>29</v>
      </c>
      <c r="I135" t="s">
        <v>84</v>
      </c>
      <c r="J135" t="s">
        <v>83</v>
      </c>
    </row>
    <row r="136" spans="1:10">
      <c r="A136" t="str">
        <f t="shared" si="4"/>
        <v>MARIEME SALL</v>
      </c>
      <c r="B136" t="str">
        <f t="shared" si="5"/>
        <v>ASPTT 36 SPORT NATURE Senior</v>
      </c>
      <c r="C136" t="s">
        <v>242</v>
      </c>
      <c r="D136" t="s">
        <v>241</v>
      </c>
      <c r="E136" t="s">
        <v>240</v>
      </c>
      <c r="F136" t="s">
        <v>239</v>
      </c>
      <c r="G136" t="s">
        <v>120</v>
      </c>
      <c r="H136" t="s">
        <v>29</v>
      </c>
      <c r="I136" t="s">
        <v>115</v>
      </c>
      <c r="J136" t="s">
        <v>83</v>
      </c>
    </row>
    <row r="137" spans="1:10">
      <c r="A137" t="str">
        <f t="shared" si="4"/>
        <v>Romain SAVOYEN</v>
      </c>
      <c r="B137" t="str">
        <f t="shared" si="5"/>
        <v>ASPTT 36 SPORT NATURE Senior</v>
      </c>
      <c r="C137" t="s">
        <v>6254</v>
      </c>
      <c r="D137" t="s">
        <v>1158</v>
      </c>
      <c r="E137" t="s">
        <v>6253</v>
      </c>
      <c r="F137" t="s">
        <v>6252</v>
      </c>
      <c r="G137" t="s">
        <v>21</v>
      </c>
      <c r="H137" t="s">
        <v>29</v>
      </c>
      <c r="I137" t="s">
        <v>84</v>
      </c>
      <c r="J137" t="s">
        <v>83</v>
      </c>
    </row>
    <row r="138" spans="1:10">
      <c r="A138" t="str">
        <f t="shared" si="4"/>
        <v>Haoise SEDDEKI</v>
      </c>
      <c r="B138" t="str">
        <f t="shared" si="5"/>
        <v>ASPTT 36 SPORT NATURE Vétéran</v>
      </c>
      <c r="C138" t="s">
        <v>238</v>
      </c>
      <c r="D138" t="s">
        <v>237</v>
      </c>
      <c r="E138" t="s">
        <v>236</v>
      </c>
      <c r="F138" t="s">
        <v>235</v>
      </c>
      <c r="G138" t="s">
        <v>21</v>
      </c>
      <c r="H138" t="s">
        <v>29</v>
      </c>
      <c r="I138" t="s">
        <v>115</v>
      </c>
      <c r="J138" t="s">
        <v>96</v>
      </c>
    </row>
    <row r="139" spans="1:10">
      <c r="A139" t="str">
        <f t="shared" si="4"/>
        <v>Leo SOARES</v>
      </c>
      <c r="B139" t="str">
        <f t="shared" si="5"/>
        <v>ASPTT 36 SPORT NATURE Junior</v>
      </c>
      <c r="C139" t="s">
        <v>234</v>
      </c>
      <c r="D139" t="s">
        <v>233</v>
      </c>
      <c r="E139" t="s">
        <v>227</v>
      </c>
      <c r="F139" t="s">
        <v>232</v>
      </c>
      <c r="G139" t="s">
        <v>21</v>
      </c>
      <c r="H139" t="s">
        <v>29</v>
      </c>
      <c r="I139" t="s">
        <v>205</v>
      </c>
      <c r="J139" t="s">
        <v>24</v>
      </c>
    </row>
    <row r="140" spans="1:10">
      <c r="A140" t="str">
        <f t="shared" si="4"/>
        <v>Pauline SOARES</v>
      </c>
      <c r="B140" t="str">
        <f t="shared" si="5"/>
        <v>ASPTT 36 SPORT NATURE Minime</v>
      </c>
      <c r="C140" t="s">
        <v>231</v>
      </c>
      <c r="D140" t="s">
        <v>230</v>
      </c>
      <c r="E140" t="s">
        <v>227</v>
      </c>
      <c r="F140" t="s">
        <v>229</v>
      </c>
      <c r="G140" t="s">
        <v>120</v>
      </c>
      <c r="H140" t="s">
        <v>29</v>
      </c>
      <c r="I140" t="s">
        <v>205</v>
      </c>
      <c r="J140" t="s">
        <v>23</v>
      </c>
    </row>
    <row r="141" spans="1:10">
      <c r="A141" t="str">
        <f t="shared" si="4"/>
        <v>Nicolas SOARES</v>
      </c>
      <c r="B141" t="str">
        <f t="shared" si="5"/>
        <v>ASPTT 36 SPORT NATURE Vétéran</v>
      </c>
      <c r="C141" t="s">
        <v>228</v>
      </c>
      <c r="D141" t="s">
        <v>87</v>
      </c>
      <c r="E141" t="s">
        <v>227</v>
      </c>
      <c r="F141" t="s">
        <v>226</v>
      </c>
      <c r="G141" t="s">
        <v>21</v>
      </c>
      <c r="H141" t="s">
        <v>29</v>
      </c>
      <c r="I141" t="s">
        <v>84</v>
      </c>
      <c r="J141" t="s">
        <v>96</v>
      </c>
    </row>
    <row r="142" spans="1:10">
      <c r="A142" t="str">
        <f t="shared" si="4"/>
        <v>Aurelie TACK</v>
      </c>
      <c r="B142" t="str">
        <f t="shared" si="5"/>
        <v>ASPTT 36 SPORT NATURE Vétéran</v>
      </c>
      <c r="C142" t="s">
        <v>225</v>
      </c>
      <c r="D142" t="s">
        <v>224</v>
      </c>
      <c r="E142" t="s">
        <v>223</v>
      </c>
      <c r="F142" t="s">
        <v>222</v>
      </c>
      <c r="G142" t="s">
        <v>120</v>
      </c>
      <c r="H142" t="s">
        <v>29</v>
      </c>
      <c r="I142" t="s">
        <v>84</v>
      </c>
      <c r="J142" t="s">
        <v>96</v>
      </c>
    </row>
    <row r="143" spans="1:10">
      <c r="A143" t="str">
        <f t="shared" si="4"/>
        <v>Marie THUILLIER</v>
      </c>
      <c r="B143" t="str">
        <f t="shared" si="5"/>
        <v>ASPTT 36 SPORT NATURE Senior</v>
      </c>
      <c r="C143" t="s">
        <v>221</v>
      </c>
      <c r="D143" t="s">
        <v>220</v>
      </c>
      <c r="E143" t="s">
        <v>219</v>
      </c>
      <c r="F143" t="s">
        <v>218</v>
      </c>
      <c r="G143" t="s">
        <v>120</v>
      </c>
      <c r="H143" t="s">
        <v>29</v>
      </c>
      <c r="I143" t="s">
        <v>84</v>
      </c>
      <c r="J143" t="s">
        <v>83</v>
      </c>
    </row>
    <row r="144" spans="1:10">
      <c r="A144" t="str">
        <f t="shared" si="4"/>
        <v>Hugo VAZ</v>
      </c>
      <c r="B144" t="str">
        <f t="shared" si="5"/>
        <v>ASPTT 36 SPORT NATURE Senior</v>
      </c>
      <c r="C144" t="s">
        <v>217</v>
      </c>
      <c r="D144" t="s">
        <v>216</v>
      </c>
      <c r="E144" t="s">
        <v>215</v>
      </c>
      <c r="F144" t="s">
        <v>214</v>
      </c>
      <c r="G144" t="s">
        <v>21</v>
      </c>
      <c r="H144" t="s">
        <v>29</v>
      </c>
      <c r="I144" t="s">
        <v>84</v>
      </c>
      <c r="J144" t="s">
        <v>83</v>
      </c>
    </row>
    <row r="145" spans="1:10">
      <c r="A145" t="str">
        <f t="shared" si="4"/>
        <v>Gabriel BAGLAND</v>
      </c>
      <c r="B145" t="str">
        <f t="shared" si="5"/>
        <v>ASPTT. TRIATHLON ORLEANS Senior</v>
      </c>
      <c r="C145" t="s">
        <v>6251</v>
      </c>
      <c r="D145" t="s">
        <v>3624</v>
      </c>
      <c r="E145" t="s">
        <v>6250</v>
      </c>
      <c r="F145" t="s">
        <v>6249</v>
      </c>
      <c r="G145" t="s">
        <v>21</v>
      </c>
      <c r="H145" t="s">
        <v>97</v>
      </c>
      <c r="I145" t="s">
        <v>84</v>
      </c>
      <c r="J145" t="s">
        <v>83</v>
      </c>
    </row>
    <row r="146" spans="1:10">
      <c r="A146" t="str">
        <f t="shared" si="4"/>
        <v>PAULINE BASSERIE</v>
      </c>
      <c r="B146" t="str">
        <f t="shared" si="5"/>
        <v>ASPTT. TRIATHLON ORLEANS Senior</v>
      </c>
      <c r="C146" t="s">
        <v>6248</v>
      </c>
      <c r="D146" t="s">
        <v>5324</v>
      </c>
      <c r="E146" t="s">
        <v>6247</v>
      </c>
      <c r="F146" t="s">
        <v>6246</v>
      </c>
      <c r="G146" t="s">
        <v>120</v>
      </c>
      <c r="H146" t="s">
        <v>97</v>
      </c>
      <c r="I146" t="s">
        <v>84</v>
      </c>
      <c r="J146" t="s">
        <v>83</v>
      </c>
    </row>
    <row r="147" spans="1:10">
      <c r="A147" t="str">
        <f t="shared" si="4"/>
        <v>Coline BERNERON</v>
      </c>
      <c r="B147" t="str">
        <f t="shared" si="5"/>
        <v>ASPTT. TRIATHLON ORLEANS Senior</v>
      </c>
      <c r="C147" t="s">
        <v>6245</v>
      </c>
      <c r="D147" t="s">
        <v>1199</v>
      </c>
      <c r="E147" t="s">
        <v>6244</v>
      </c>
      <c r="F147" t="s">
        <v>6243</v>
      </c>
      <c r="G147" t="s">
        <v>120</v>
      </c>
      <c r="H147" t="s">
        <v>97</v>
      </c>
      <c r="I147" t="s">
        <v>84</v>
      </c>
      <c r="J147" t="s">
        <v>83</v>
      </c>
    </row>
    <row r="148" spans="1:10">
      <c r="A148" t="str">
        <f t="shared" si="4"/>
        <v>Cedric BILLOT</v>
      </c>
      <c r="B148" t="str">
        <f t="shared" si="5"/>
        <v>ASPTT. TRIATHLON ORLEANS Vétéran</v>
      </c>
      <c r="C148" t="s">
        <v>6242</v>
      </c>
      <c r="D148" t="s">
        <v>2075</v>
      </c>
      <c r="E148" t="s">
        <v>6241</v>
      </c>
      <c r="F148" t="s">
        <v>6240</v>
      </c>
      <c r="G148" t="s">
        <v>21</v>
      </c>
      <c r="H148" t="s">
        <v>97</v>
      </c>
      <c r="I148" t="s">
        <v>84</v>
      </c>
      <c r="J148" t="s">
        <v>96</v>
      </c>
    </row>
    <row r="149" spans="1:10">
      <c r="A149" t="str">
        <f t="shared" si="4"/>
        <v>DIDIER BLIN</v>
      </c>
      <c r="B149" t="str">
        <f t="shared" si="5"/>
        <v>ASPTT. TRIATHLON ORLEANS Vétéran</v>
      </c>
      <c r="C149" t="s">
        <v>6239</v>
      </c>
      <c r="D149" t="s">
        <v>2466</v>
      </c>
      <c r="E149" t="s">
        <v>6238</v>
      </c>
      <c r="F149" t="s">
        <v>6237</v>
      </c>
      <c r="G149" t="s">
        <v>21</v>
      </c>
      <c r="H149" t="s">
        <v>97</v>
      </c>
      <c r="I149" t="s">
        <v>84</v>
      </c>
      <c r="J149" t="s">
        <v>96</v>
      </c>
    </row>
    <row r="150" spans="1:10">
      <c r="A150" t="str">
        <f t="shared" si="4"/>
        <v>Lorane BOISSONNET</v>
      </c>
      <c r="B150" t="str">
        <f t="shared" si="5"/>
        <v>ASPTT. TRIATHLON ORLEANS Senior</v>
      </c>
      <c r="C150" t="s">
        <v>6236</v>
      </c>
      <c r="D150" t="s">
        <v>6235</v>
      </c>
      <c r="E150" t="s">
        <v>6234</v>
      </c>
      <c r="F150" t="s">
        <v>6233</v>
      </c>
      <c r="G150" t="s">
        <v>120</v>
      </c>
      <c r="H150" t="s">
        <v>97</v>
      </c>
      <c r="I150" t="s">
        <v>84</v>
      </c>
      <c r="J150" t="s">
        <v>83</v>
      </c>
    </row>
    <row r="151" spans="1:10">
      <c r="A151" t="str">
        <f t="shared" si="4"/>
        <v>Fabien BRIAND</v>
      </c>
      <c r="B151" t="str">
        <f t="shared" si="5"/>
        <v>ASPTT. TRIATHLON ORLEANS Senior</v>
      </c>
      <c r="C151" t="s">
        <v>6232</v>
      </c>
      <c r="D151" t="s">
        <v>2622</v>
      </c>
      <c r="E151" t="s">
        <v>6231</v>
      </c>
      <c r="F151" t="s">
        <v>6230</v>
      </c>
      <c r="G151" t="s">
        <v>21</v>
      </c>
      <c r="H151" t="s">
        <v>97</v>
      </c>
      <c r="I151" t="s">
        <v>84</v>
      </c>
      <c r="J151" t="s">
        <v>83</v>
      </c>
    </row>
    <row r="152" spans="1:10">
      <c r="A152" t="str">
        <f t="shared" si="4"/>
        <v>NICOLAS BROSSET</v>
      </c>
      <c r="B152" t="str">
        <f t="shared" si="5"/>
        <v>ASPTT. TRIATHLON ORLEANS Senior</v>
      </c>
      <c r="C152" t="s">
        <v>6229</v>
      </c>
      <c r="D152" t="s">
        <v>1810</v>
      </c>
      <c r="E152" t="s">
        <v>6228</v>
      </c>
      <c r="F152" t="s">
        <v>6227</v>
      </c>
      <c r="G152" t="s">
        <v>21</v>
      </c>
      <c r="H152" t="s">
        <v>97</v>
      </c>
      <c r="I152" t="s">
        <v>84</v>
      </c>
      <c r="J152" t="s">
        <v>83</v>
      </c>
    </row>
    <row r="153" spans="1:10">
      <c r="A153" t="str">
        <f t="shared" si="4"/>
        <v>Xavier CALAS</v>
      </c>
      <c r="B153" t="str">
        <f t="shared" si="5"/>
        <v>ASPTT. TRIATHLON ORLEANS Senior</v>
      </c>
      <c r="C153" t="s">
        <v>6226</v>
      </c>
      <c r="D153" t="s">
        <v>1213</v>
      </c>
      <c r="E153" t="s">
        <v>6225</v>
      </c>
      <c r="F153" t="s">
        <v>6224</v>
      </c>
      <c r="G153" t="s">
        <v>21</v>
      </c>
      <c r="H153" t="s">
        <v>97</v>
      </c>
      <c r="I153" t="s">
        <v>84</v>
      </c>
      <c r="J153" t="s">
        <v>83</v>
      </c>
    </row>
    <row r="154" spans="1:10">
      <c r="A154" t="str">
        <f t="shared" si="4"/>
        <v>BERTRAND CASTAGNETTI</v>
      </c>
      <c r="B154" t="str">
        <f t="shared" si="5"/>
        <v>ASPTT. TRIATHLON ORLEANS Vétéran</v>
      </c>
      <c r="C154" t="s">
        <v>6223</v>
      </c>
      <c r="D154" t="s">
        <v>3250</v>
      </c>
      <c r="E154" t="s">
        <v>6222</v>
      </c>
      <c r="F154" t="s">
        <v>6221</v>
      </c>
      <c r="G154" t="s">
        <v>21</v>
      </c>
      <c r="H154" t="s">
        <v>97</v>
      </c>
      <c r="I154" t="s">
        <v>84</v>
      </c>
      <c r="J154" t="s">
        <v>96</v>
      </c>
    </row>
    <row r="155" spans="1:10">
      <c r="A155" t="str">
        <f t="shared" si="4"/>
        <v>Anaelle CHEVRIER</v>
      </c>
      <c r="B155" t="str">
        <f t="shared" si="5"/>
        <v>ASPTT. TRIATHLON ORLEANS Junior</v>
      </c>
      <c r="C155" t="s">
        <v>6220</v>
      </c>
      <c r="D155" t="s">
        <v>4439</v>
      </c>
      <c r="E155" t="s">
        <v>5055</v>
      </c>
      <c r="F155" t="s">
        <v>6219</v>
      </c>
      <c r="G155" t="s">
        <v>120</v>
      </c>
      <c r="H155" t="s">
        <v>97</v>
      </c>
      <c r="I155" t="s">
        <v>205</v>
      </c>
      <c r="J155" t="s">
        <v>24</v>
      </c>
    </row>
    <row r="156" spans="1:10">
      <c r="A156" t="str">
        <f t="shared" si="4"/>
        <v>Romain CREVECOEUR</v>
      </c>
      <c r="B156" t="str">
        <f t="shared" si="5"/>
        <v>ASPTT. TRIATHLON ORLEANS Senior</v>
      </c>
      <c r="C156" t="s">
        <v>6218</v>
      </c>
      <c r="D156" t="s">
        <v>1158</v>
      </c>
      <c r="E156" t="s">
        <v>6217</v>
      </c>
      <c r="F156" t="s">
        <v>6216</v>
      </c>
      <c r="G156" t="s">
        <v>21</v>
      </c>
      <c r="H156" t="s">
        <v>97</v>
      </c>
      <c r="I156" t="s">
        <v>115</v>
      </c>
      <c r="J156" t="s">
        <v>83</v>
      </c>
    </row>
    <row r="157" spans="1:10">
      <c r="A157" t="str">
        <f t="shared" si="4"/>
        <v>VINCENT DIETRICH</v>
      </c>
      <c r="B157" t="str">
        <f t="shared" si="5"/>
        <v>ASPTT. TRIATHLON ORLEANS Vétéran</v>
      </c>
      <c r="C157" t="s">
        <v>6215</v>
      </c>
      <c r="D157" t="s">
        <v>1296</v>
      </c>
      <c r="E157" t="s">
        <v>6214</v>
      </c>
      <c r="F157" t="s">
        <v>6213</v>
      </c>
      <c r="G157" t="s">
        <v>21</v>
      </c>
      <c r="H157" t="s">
        <v>97</v>
      </c>
      <c r="I157" t="s">
        <v>84</v>
      </c>
      <c r="J157" t="s">
        <v>96</v>
      </c>
    </row>
    <row r="158" spans="1:10">
      <c r="A158" t="str">
        <f t="shared" si="4"/>
        <v>Laurent DOUARD</v>
      </c>
      <c r="B158" t="str">
        <f t="shared" si="5"/>
        <v>ASPTT. TRIATHLON ORLEANS Vétéran</v>
      </c>
      <c r="C158" t="s">
        <v>6212</v>
      </c>
      <c r="D158" t="s">
        <v>179</v>
      </c>
      <c r="E158" t="s">
        <v>6211</v>
      </c>
      <c r="F158" t="s">
        <v>6210</v>
      </c>
      <c r="G158" t="s">
        <v>21</v>
      </c>
      <c r="H158" t="s">
        <v>97</v>
      </c>
      <c r="I158" t="s">
        <v>115</v>
      </c>
      <c r="J158" t="s">
        <v>96</v>
      </c>
    </row>
    <row r="159" spans="1:10">
      <c r="A159" t="str">
        <f t="shared" si="4"/>
        <v>Geoffrey HAMON</v>
      </c>
      <c r="B159" t="str">
        <f t="shared" si="5"/>
        <v>ASPTT. TRIATHLON ORLEANS Senior</v>
      </c>
      <c r="C159" t="s">
        <v>6209</v>
      </c>
      <c r="D159" t="s">
        <v>2367</v>
      </c>
      <c r="E159" t="s">
        <v>6208</v>
      </c>
      <c r="F159" t="s">
        <v>6207</v>
      </c>
      <c r="G159" t="s">
        <v>21</v>
      </c>
      <c r="H159" t="s">
        <v>97</v>
      </c>
      <c r="I159" t="s">
        <v>84</v>
      </c>
      <c r="J159" t="s">
        <v>83</v>
      </c>
    </row>
    <row r="160" spans="1:10">
      <c r="A160" t="str">
        <f t="shared" si="4"/>
        <v>Antoine HOTTIN</v>
      </c>
      <c r="B160" t="str">
        <f t="shared" si="5"/>
        <v>ASPTT. TRIATHLON ORLEANS Senior</v>
      </c>
      <c r="C160" t="s">
        <v>6206</v>
      </c>
      <c r="D160" t="s">
        <v>2572</v>
      </c>
      <c r="E160" t="s">
        <v>6205</v>
      </c>
      <c r="F160" t="s">
        <v>6204</v>
      </c>
      <c r="G160" t="s">
        <v>21</v>
      </c>
      <c r="H160" t="s">
        <v>97</v>
      </c>
      <c r="I160" t="s">
        <v>84</v>
      </c>
      <c r="J160" t="s">
        <v>83</v>
      </c>
    </row>
    <row r="161" spans="1:10">
      <c r="A161" t="str">
        <f t="shared" si="4"/>
        <v>Pierre LABONNETTE</v>
      </c>
      <c r="B161" t="str">
        <f t="shared" si="5"/>
        <v>ASPTT. TRIATHLON ORLEANS Vétéran</v>
      </c>
      <c r="C161" t="s">
        <v>6203</v>
      </c>
      <c r="D161" t="s">
        <v>315</v>
      </c>
      <c r="E161" t="s">
        <v>3821</v>
      </c>
      <c r="F161" t="s">
        <v>6202</v>
      </c>
      <c r="G161" t="s">
        <v>21</v>
      </c>
      <c r="H161" t="s">
        <v>97</v>
      </c>
      <c r="I161" t="s">
        <v>84</v>
      </c>
      <c r="J161" t="s">
        <v>96</v>
      </c>
    </row>
    <row r="162" spans="1:10">
      <c r="A162" t="str">
        <f t="shared" si="4"/>
        <v>Nicolas LE JEHAN</v>
      </c>
      <c r="B162" t="str">
        <f t="shared" si="5"/>
        <v>ASPTT. TRIATHLON ORLEANS Vétéran</v>
      </c>
      <c r="C162" t="s">
        <v>6201</v>
      </c>
      <c r="D162" t="s">
        <v>87</v>
      </c>
      <c r="E162" t="s">
        <v>6200</v>
      </c>
      <c r="F162" t="s">
        <v>2681</v>
      </c>
      <c r="G162" t="s">
        <v>21</v>
      </c>
      <c r="H162" t="s">
        <v>97</v>
      </c>
      <c r="I162" t="s">
        <v>84</v>
      </c>
      <c r="J162" t="s">
        <v>96</v>
      </c>
    </row>
    <row r="163" spans="1:10">
      <c r="A163" t="str">
        <f t="shared" si="4"/>
        <v>Laurent LEMAIRE</v>
      </c>
      <c r="B163" t="str">
        <f t="shared" si="5"/>
        <v>ASPTT. TRIATHLON ORLEANS Vétéran</v>
      </c>
      <c r="C163" t="s">
        <v>6199</v>
      </c>
      <c r="D163" t="s">
        <v>179</v>
      </c>
      <c r="E163" t="s">
        <v>3026</v>
      </c>
      <c r="F163" t="s">
        <v>6198</v>
      </c>
      <c r="G163" t="s">
        <v>21</v>
      </c>
      <c r="H163" t="s">
        <v>97</v>
      </c>
      <c r="I163" t="s">
        <v>115</v>
      </c>
      <c r="J163" t="s">
        <v>96</v>
      </c>
    </row>
    <row r="164" spans="1:10">
      <c r="A164" t="str">
        <f t="shared" si="4"/>
        <v>Nicolas LOMBART</v>
      </c>
      <c r="B164" t="str">
        <f t="shared" si="5"/>
        <v>ASPTT. TRIATHLON ORLEANS Vétéran</v>
      </c>
      <c r="C164" t="s">
        <v>6197</v>
      </c>
      <c r="D164" t="s">
        <v>87</v>
      </c>
      <c r="E164" t="s">
        <v>6196</v>
      </c>
      <c r="F164" t="s">
        <v>6195</v>
      </c>
      <c r="G164" t="s">
        <v>21</v>
      </c>
      <c r="H164" t="s">
        <v>97</v>
      </c>
      <c r="I164" t="s">
        <v>84</v>
      </c>
      <c r="J164" t="s">
        <v>96</v>
      </c>
    </row>
    <row r="165" spans="1:10">
      <c r="A165" t="str">
        <f t="shared" si="4"/>
        <v>Justine LOULERGUE</v>
      </c>
      <c r="B165" t="str">
        <f t="shared" si="5"/>
        <v>ASPTT. TRIATHLON ORLEANS Senior</v>
      </c>
      <c r="C165" t="s">
        <v>6194</v>
      </c>
      <c r="D165" t="s">
        <v>938</v>
      </c>
      <c r="E165" t="s">
        <v>6193</v>
      </c>
      <c r="F165" t="s">
        <v>6192</v>
      </c>
      <c r="G165" t="s">
        <v>120</v>
      </c>
      <c r="H165" t="s">
        <v>97</v>
      </c>
      <c r="I165" t="s">
        <v>84</v>
      </c>
      <c r="J165" t="s">
        <v>83</v>
      </c>
    </row>
    <row r="166" spans="1:10">
      <c r="A166" t="str">
        <f t="shared" si="4"/>
        <v>TANGUY MATTER</v>
      </c>
      <c r="B166" t="str">
        <f t="shared" si="5"/>
        <v>ASPTT. TRIATHLON ORLEANS Senior</v>
      </c>
      <c r="C166" t="s">
        <v>6191</v>
      </c>
      <c r="D166" t="s">
        <v>6190</v>
      </c>
      <c r="E166" t="s">
        <v>6189</v>
      </c>
      <c r="F166" t="s">
        <v>6188</v>
      </c>
      <c r="G166" t="s">
        <v>21</v>
      </c>
      <c r="H166" t="s">
        <v>97</v>
      </c>
      <c r="I166" t="s">
        <v>84</v>
      </c>
      <c r="J166" t="s">
        <v>83</v>
      </c>
    </row>
    <row r="167" spans="1:10">
      <c r="A167" t="str">
        <f t="shared" si="4"/>
        <v>Jeremy MORISSE</v>
      </c>
      <c r="B167" t="str">
        <f t="shared" si="5"/>
        <v>ASPTT. TRIATHLON ORLEANS Senior</v>
      </c>
      <c r="C167" t="s">
        <v>6187</v>
      </c>
      <c r="D167" t="s">
        <v>530</v>
      </c>
      <c r="E167" t="s">
        <v>6186</v>
      </c>
      <c r="F167" t="s">
        <v>6185</v>
      </c>
      <c r="G167" t="s">
        <v>21</v>
      </c>
      <c r="H167" t="s">
        <v>97</v>
      </c>
      <c r="I167" t="s">
        <v>84</v>
      </c>
      <c r="J167" t="s">
        <v>83</v>
      </c>
    </row>
    <row r="168" spans="1:10">
      <c r="A168" t="str">
        <f t="shared" si="4"/>
        <v>Sophie PELTIER</v>
      </c>
      <c r="B168" t="str">
        <f t="shared" si="5"/>
        <v>ASPTT. TRIATHLON ORLEANS Vétéran</v>
      </c>
      <c r="C168" t="s">
        <v>6184</v>
      </c>
      <c r="D168" t="s">
        <v>5507</v>
      </c>
      <c r="E168" t="s">
        <v>6183</v>
      </c>
      <c r="F168" t="s">
        <v>6182</v>
      </c>
      <c r="G168" t="s">
        <v>120</v>
      </c>
      <c r="H168" t="s">
        <v>97</v>
      </c>
      <c r="I168" t="s">
        <v>84</v>
      </c>
      <c r="J168" t="s">
        <v>96</v>
      </c>
    </row>
    <row r="169" spans="1:10">
      <c r="A169" t="str">
        <f t="shared" si="4"/>
        <v>Mathieu PERDRIEAU</v>
      </c>
      <c r="B169" t="str">
        <f t="shared" si="5"/>
        <v>ASPTT. TRIATHLON ORLEANS Senior</v>
      </c>
      <c r="C169" t="s">
        <v>6181</v>
      </c>
      <c r="D169" t="s">
        <v>143</v>
      </c>
      <c r="E169" t="s">
        <v>6180</v>
      </c>
      <c r="F169" t="s">
        <v>6179</v>
      </c>
      <c r="G169" t="s">
        <v>21</v>
      </c>
      <c r="H169" t="s">
        <v>97</v>
      </c>
      <c r="I169" t="s">
        <v>115</v>
      </c>
      <c r="J169" t="s">
        <v>83</v>
      </c>
    </row>
    <row r="170" spans="1:10">
      <c r="A170" t="str">
        <f t="shared" si="4"/>
        <v>Stephane PHILIZOT</v>
      </c>
      <c r="B170" t="str">
        <f t="shared" si="5"/>
        <v>ASPTT. TRIATHLON ORLEANS Vétéran</v>
      </c>
      <c r="C170" t="s">
        <v>6178</v>
      </c>
      <c r="D170" t="s">
        <v>186</v>
      </c>
      <c r="E170" t="s">
        <v>6177</v>
      </c>
      <c r="F170" t="s">
        <v>6176</v>
      </c>
      <c r="G170" t="s">
        <v>21</v>
      </c>
      <c r="H170" t="s">
        <v>97</v>
      </c>
      <c r="I170" t="s">
        <v>84</v>
      </c>
      <c r="J170" t="s">
        <v>96</v>
      </c>
    </row>
    <row r="171" spans="1:10">
      <c r="A171" t="str">
        <f t="shared" si="4"/>
        <v>PHILIPPE PLUYAUD</v>
      </c>
      <c r="B171" t="str">
        <f t="shared" si="5"/>
        <v>ASPTT. TRIATHLON ORLEANS Vétéran</v>
      </c>
      <c r="C171" t="s">
        <v>6175</v>
      </c>
      <c r="D171" t="s">
        <v>768</v>
      </c>
      <c r="E171" t="s">
        <v>6174</v>
      </c>
      <c r="F171" t="s">
        <v>6173</v>
      </c>
      <c r="G171" t="s">
        <v>21</v>
      </c>
      <c r="H171" t="s">
        <v>97</v>
      </c>
      <c r="I171" t="s">
        <v>84</v>
      </c>
      <c r="J171" t="s">
        <v>96</v>
      </c>
    </row>
    <row r="172" spans="1:10">
      <c r="A172" t="str">
        <f t="shared" si="4"/>
        <v>Quentin POTHIER</v>
      </c>
      <c r="B172" t="str">
        <f t="shared" si="5"/>
        <v>ASPTT. TRIATHLON ORLEANS Senior</v>
      </c>
      <c r="C172" t="s">
        <v>6172</v>
      </c>
      <c r="D172" t="s">
        <v>1037</v>
      </c>
      <c r="E172" t="s">
        <v>6171</v>
      </c>
      <c r="F172" t="s">
        <v>6170</v>
      </c>
      <c r="G172" t="s">
        <v>21</v>
      </c>
      <c r="H172" t="s">
        <v>97</v>
      </c>
      <c r="I172" t="s">
        <v>84</v>
      </c>
      <c r="J172" t="s">
        <v>83</v>
      </c>
    </row>
    <row r="173" spans="1:10">
      <c r="A173" t="str">
        <f t="shared" si="4"/>
        <v>JEAN CHRISTOPHE PROUST</v>
      </c>
      <c r="B173" t="str">
        <f t="shared" si="5"/>
        <v>ASPTT. TRIATHLON ORLEANS Vétéran</v>
      </c>
      <c r="C173" t="s">
        <v>6169</v>
      </c>
      <c r="D173" t="s">
        <v>1606</v>
      </c>
      <c r="E173" t="s">
        <v>6168</v>
      </c>
      <c r="F173" t="s">
        <v>6167</v>
      </c>
      <c r="G173" t="s">
        <v>21</v>
      </c>
      <c r="H173" t="s">
        <v>97</v>
      </c>
      <c r="I173" t="s">
        <v>84</v>
      </c>
      <c r="J173" t="s">
        <v>96</v>
      </c>
    </row>
    <row r="174" spans="1:10">
      <c r="A174" t="str">
        <f t="shared" si="4"/>
        <v>LISE QUENTIN</v>
      </c>
      <c r="B174" t="str">
        <f t="shared" si="5"/>
        <v>ASPTT. TRIATHLON ORLEANS Senior</v>
      </c>
      <c r="C174" t="s">
        <v>6166</v>
      </c>
      <c r="D174" t="s">
        <v>6165</v>
      </c>
      <c r="E174" t="s">
        <v>1646</v>
      </c>
      <c r="F174" t="s">
        <v>6164</v>
      </c>
      <c r="G174" t="s">
        <v>120</v>
      </c>
      <c r="H174" t="s">
        <v>97</v>
      </c>
      <c r="I174" t="s">
        <v>84</v>
      </c>
      <c r="J174" t="s">
        <v>83</v>
      </c>
    </row>
    <row r="175" spans="1:10">
      <c r="A175" t="str">
        <f t="shared" si="4"/>
        <v>GILDAS RATIE</v>
      </c>
      <c r="B175" t="str">
        <f t="shared" si="5"/>
        <v>ASPTT. TRIATHLON ORLEANS Senior</v>
      </c>
      <c r="C175" t="s">
        <v>6163</v>
      </c>
      <c r="D175" t="s">
        <v>6162</v>
      </c>
      <c r="E175" t="s">
        <v>6161</v>
      </c>
      <c r="F175" t="s">
        <v>6160</v>
      </c>
      <c r="G175" t="s">
        <v>21</v>
      </c>
      <c r="H175" t="s">
        <v>97</v>
      </c>
      <c r="I175" t="s">
        <v>84</v>
      </c>
      <c r="J175" t="s">
        <v>83</v>
      </c>
    </row>
    <row r="176" spans="1:10">
      <c r="A176" t="str">
        <f t="shared" si="4"/>
        <v>Pascal RIFFAUD</v>
      </c>
      <c r="B176" t="str">
        <f t="shared" si="5"/>
        <v>ASPTT. TRIATHLON ORLEANS Vétéran</v>
      </c>
      <c r="C176" t="s">
        <v>6159</v>
      </c>
      <c r="D176" t="s">
        <v>1925</v>
      </c>
      <c r="E176" t="s">
        <v>6158</v>
      </c>
      <c r="F176" t="s">
        <v>6157</v>
      </c>
      <c r="G176" t="s">
        <v>21</v>
      </c>
      <c r="H176" t="s">
        <v>97</v>
      </c>
      <c r="I176" t="s">
        <v>115</v>
      </c>
      <c r="J176" t="s">
        <v>96</v>
      </c>
    </row>
    <row r="177" spans="1:10">
      <c r="A177" t="str">
        <f t="shared" si="4"/>
        <v>Kevin ROBERT</v>
      </c>
      <c r="B177" t="str">
        <f t="shared" si="5"/>
        <v>ASPTT. TRIATHLON ORLEANS Senior</v>
      </c>
      <c r="C177" t="s">
        <v>6156</v>
      </c>
      <c r="D177" t="s">
        <v>1135</v>
      </c>
      <c r="E177" t="s">
        <v>244</v>
      </c>
      <c r="F177" t="s">
        <v>6155</v>
      </c>
      <c r="G177" t="s">
        <v>21</v>
      </c>
      <c r="H177" t="s">
        <v>97</v>
      </c>
      <c r="I177" t="s">
        <v>84</v>
      </c>
      <c r="J177" t="s">
        <v>83</v>
      </c>
    </row>
    <row r="178" spans="1:10">
      <c r="A178" t="str">
        <f t="shared" si="4"/>
        <v>Thomas RUCHETON</v>
      </c>
      <c r="B178" t="str">
        <f t="shared" si="5"/>
        <v>ASPTT. TRIATHLON ORLEANS Senior</v>
      </c>
      <c r="C178" t="s">
        <v>6154</v>
      </c>
      <c r="D178" t="s">
        <v>135</v>
      </c>
      <c r="E178" t="s">
        <v>6153</v>
      </c>
      <c r="F178" t="s">
        <v>6152</v>
      </c>
      <c r="G178" t="s">
        <v>21</v>
      </c>
      <c r="H178" t="s">
        <v>97</v>
      </c>
      <c r="I178" t="s">
        <v>84</v>
      </c>
      <c r="J178" t="s">
        <v>83</v>
      </c>
    </row>
    <row r="179" spans="1:10">
      <c r="A179" t="str">
        <f t="shared" si="4"/>
        <v>Mathilde SARRAZIN</v>
      </c>
      <c r="B179" t="str">
        <f t="shared" si="5"/>
        <v>ASPTT. TRIATHLON ORLEANS Senior</v>
      </c>
      <c r="C179" t="s">
        <v>6151</v>
      </c>
      <c r="D179" t="s">
        <v>1511</v>
      </c>
      <c r="E179" t="s">
        <v>6150</v>
      </c>
      <c r="F179" t="s">
        <v>4500</v>
      </c>
      <c r="G179" t="s">
        <v>120</v>
      </c>
      <c r="H179" t="s">
        <v>97</v>
      </c>
      <c r="I179" t="s">
        <v>84</v>
      </c>
      <c r="J179" t="s">
        <v>83</v>
      </c>
    </row>
    <row r="180" spans="1:10">
      <c r="A180" t="str">
        <f t="shared" si="4"/>
        <v>Khalil TURKI</v>
      </c>
      <c r="B180" t="str">
        <f t="shared" si="5"/>
        <v>ASPTT. TRIATHLON ORLEANS Vétéran</v>
      </c>
      <c r="C180" t="s">
        <v>6149</v>
      </c>
      <c r="D180" t="s">
        <v>6148</v>
      </c>
      <c r="E180" t="s">
        <v>6147</v>
      </c>
      <c r="F180" t="s">
        <v>6146</v>
      </c>
      <c r="G180" t="s">
        <v>21</v>
      </c>
      <c r="H180" t="s">
        <v>97</v>
      </c>
      <c r="I180" t="s">
        <v>115</v>
      </c>
      <c r="J180" t="s">
        <v>96</v>
      </c>
    </row>
    <row r="181" spans="1:10">
      <c r="A181" t="str">
        <f t="shared" si="4"/>
        <v>CHRISTINE ABREGAL</v>
      </c>
      <c r="B181" t="str">
        <f t="shared" si="5"/>
        <v>BOURGES TRIATHLON Vétéran</v>
      </c>
      <c r="C181" t="s">
        <v>1650</v>
      </c>
      <c r="D181" t="s">
        <v>804</v>
      </c>
      <c r="E181" t="s">
        <v>1649</v>
      </c>
      <c r="F181" t="s">
        <v>1648</v>
      </c>
      <c r="G181" t="s">
        <v>120</v>
      </c>
      <c r="H181" t="s">
        <v>19</v>
      </c>
      <c r="I181" t="s">
        <v>115</v>
      </c>
      <c r="J181" t="s">
        <v>96</v>
      </c>
    </row>
    <row r="182" spans="1:10">
      <c r="A182" t="str">
        <f t="shared" si="4"/>
        <v xml:space="preserve">QUENTIN ABREGAL </v>
      </c>
      <c r="B182" t="str">
        <f t="shared" si="5"/>
        <v>BOURGES TRIATHLON Minime</v>
      </c>
      <c r="C182" t="s">
        <v>1647</v>
      </c>
      <c r="D182" t="s">
        <v>1646</v>
      </c>
      <c r="E182" t="s">
        <v>1645</v>
      </c>
      <c r="F182" t="s">
        <v>1644</v>
      </c>
      <c r="G182" t="s">
        <v>21</v>
      </c>
      <c r="H182" t="s">
        <v>19</v>
      </c>
      <c r="I182" t="s">
        <v>259</v>
      </c>
      <c r="J182" t="s">
        <v>23</v>
      </c>
    </row>
    <row r="183" spans="1:10">
      <c r="A183" t="str">
        <f t="shared" si="4"/>
        <v>Vincent AUBERT</v>
      </c>
      <c r="B183" t="str">
        <f t="shared" si="5"/>
        <v>BOURGES TRIATHLON Vétéran</v>
      </c>
      <c r="C183" t="s">
        <v>1643</v>
      </c>
      <c r="D183" t="s">
        <v>623</v>
      </c>
      <c r="E183" t="s">
        <v>457</v>
      </c>
      <c r="F183" t="s">
        <v>1642</v>
      </c>
      <c r="G183" t="s">
        <v>21</v>
      </c>
      <c r="H183" t="s">
        <v>19</v>
      </c>
      <c r="I183" t="s">
        <v>84</v>
      </c>
      <c r="J183" t="s">
        <v>96</v>
      </c>
    </row>
    <row r="184" spans="1:10">
      <c r="A184" t="str">
        <f t="shared" si="4"/>
        <v>Julie BEAU</v>
      </c>
      <c r="B184" t="str">
        <f t="shared" si="5"/>
        <v>BOURGES TRIATHLON Senior</v>
      </c>
      <c r="C184" t="s">
        <v>1641</v>
      </c>
      <c r="D184" t="s">
        <v>1640</v>
      </c>
      <c r="E184" t="s">
        <v>1639</v>
      </c>
      <c r="F184" t="s">
        <v>1638</v>
      </c>
      <c r="G184" t="s">
        <v>120</v>
      </c>
      <c r="H184" t="s">
        <v>19</v>
      </c>
      <c r="I184" t="s">
        <v>84</v>
      </c>
      <c r="J184" t="s">
        <v>83</v>
      </c>
    </row>
    <row r="185" spans="1:10">
      <c r="A185" t="str">
        <f t="shared" si="4"/>
        <v>Imen Myriam BENABADJI</v>
      </c>
      <c r="B185" t="str">
        <f t="shared" si="5"/>
        <v>BOURGES TRIATHLON Senior</v>
      </c>
      <c r="C185" t="s">
        <v>1637</v>
      </c>
      <c r="D185" t="s">
        <v>1636</v>
      </c>
      <c r="E185" t="s">
        <v>1635</v>
      </c>
      <c r="F185" t="s">
        <v>1634</v>
      </c>
      <c r="G185" t="s">
        <v>120</v>
      </c>
      <c r="H185" t="s">
        <v>19</v>
      </c>
      <c r="I185" t="s">
        <v>84</v>
      </c>
      <c r="J185" t="s">
        <v>83</v>
      </c>
    </row>
    <row r="186" spans="1:10">
      <c r="A186" t="str">
        <f t="shared" si="4"/>
        <v>Aurelien BERNEAU</v>
      </c>
      <c r="B186" t="str">
        <f t="shared" si="5"/>
        <v>BOURGES TRIATHLON Vétéran</v>
      </c>
      <c r="C186" t="s">
        <v>1633</v>
      </c>
      <c r="D186" t="s">
        <v>1022</v>
      </c>
      <c r="E186" t="s">
        <v>1632</v>
      </c>
      <c r="F186" t="s">
        <v>1631</v>
      </c>
      <c r="G186" t="s">
        <v>21</v>
      </c>
      <c r="H186" t="s">
        <v>19</v>
      </c>
      <c r="I186" t="s">
        <v>84</v>
      </c>
      <c r="J186" t="s">
        <v>96</v>
      </c>
    </row>
    <row r="187" spans="1:10">
      <c r="A187" t="str">
        <f t="shared" si="4"/>
        <v>Elia BERTHEAU</v>
      </c>
      <c r="B187" t="str">
        <f t="shared" si="5"/>
        <v>BOURGES TRIATHLON Cadet</v>
      </c>
      <c r="C187" t="s">
        <v>1630</v>
      </c>
      <c r="D187" t="s">
        <v>1629</v>
      </c>
      <c r="E187" t="s">
        <v>1623</v>
      </c>
      <c r="F187" t="s">
        <v>1628</v>
      </c>
      <c r="G187" t="s">
        <v>120</v>
      </c>
      <c r="H187" t="s">
        <v>19</v>
      </c>
      <c r="I187" t="s">
        <v>205</v>
      </c>
      <c r="J187" t="s">
        <v>20</v>
      </c>
    </row>
    <row r="188" spans="1:10">
      <c r="A188" t="str">
        <f t="shared" si="4"/>
        <v>Flavien BERTHEAU</v>
      </c>
      <c r="B188" t="str">
        <f t="shared" si="5"/>
        <v>BOURGES TRIATHLON Vétéran</v>
      </c>
      <c r="C188" t="s">
        <v>1627</v>
      </c>
      <c r="D188" t="s">
        <v>1626</v>
      </c>
      <c r="E188" t="s">
        <v>1623</v>
      </c>
      <c r="F188" t="s">
        <v>1625</v>
      </c>
      <c r="G188" t="s">
        <v>21</v>
      </c>
      <c r="H188" t="s">
        <v>19</v>
      </c>
      <c r="I188" t="s">
        <v>84</v>
      </c>
      <c r="J188" t="s">
        <v>96</v>
      </c>
    </row>
    <row r="189" spans="1:10">
      <c r="A189" t="str">
        <f t="shared" si="4"/>
        <v>Coline BERTHEAU</v>
      </c>
      <c r="B189" t="str">
        <f t="shared" si="5"/>
        <v>BOURGES TRIATHLON Senior</v>
      </c>
      <c r="C189" t="s">
        <v>1624</v>
      </c>
      <c r="D189" t="s">
        <v>1199</v>
      </c>
      <c r="E189" t="s">
        <v>1623</v>
      </c>
      <c r="F189" t="s">
        <v>1622</v>
      </c>
      <c r="G189" t="s">
        <v>120</v>
      </c>
      <c r="H189" t="s">
        <v>19</v>
      </c>
      <c r="I189" t="s">
        <v>84</v>
      </c>
      <c r="J189" t="s">
        <v>83</v>
      </c>
    </row>
    <row r="190" spans="1:10">
      <c r="A190" t="str">
        <f t="shared" si="4"/>
        <v>JEAN PIERRE BIOSA</v>
      </c>
      <c r="B190" t="str">
        <f t="shared" si="5"/>
        <v>BOURGES TRIATHLON Vétéran</v>
      </c>
      <c r="C190" t="s">
        <v>1621</v>
      </c>
      <c r="D190" t="s">
        <v>1620</v>
      </c>
      <c r="E190" t="s">
        <v>1619</v>
      </c>
      <c r="F190" t="s">
        <v>1618</v>
      </c>
      <c r="G190" t="s">
        <v>21</v>
      </c>
      <c r="H190" t="s">
        <v>19</v>
      </c>
      <c r="I190" t="s">
        <v>84</v>
      </c>
      <c r="J190" t="s">
        <v>96</v>
      </c>
    </row>
    <row r="191" spans="1:10">
      <c r="A191" t="str">
        <f t="shared" si="4"/>
        <v xml:space="preserve">Mickael  BLANCHET </v>
      </c>
      <c r="B191" t="str">
        <f t="shared" si="5"/>
        <v>BOURGES TRIATHLON Senior</v>
      </c>
      <c r="C191" t="s">
        <v>1617</v>
      </c>
      <c r="D191" t="s">
        <v>627</v>
      </c>
      <c r="E191" t="s">
        <v>1616</v>
      </c>
      <c r="F191" t="s">
        <v>1615</v>
      </c>
      <c r="G191" t="s">
        <v>21</v>
      </c>
      <c r="H191" t="s">
        <v>19</v>
      </c>
      <c r="I191" t="s">
        <v>84</v>
      </c>
      <c r="J191" t="s">
        <v>83</v>
      </c>
    </row>
    <row r="192" spans="1:10">
      <c r="A192" t="str">
        <f t="shared" si="4"/>
        <v>Augustin BLANCHONNET</v>
      </c>
      <c r="B192" t="str">
        <f t="shared" si="5"/>
        <v>BOURGES TRIATHLON Senior</v>
      </c>
      <c r="C192" t="s">
        <v>1614</v>
      </c>
      <c r="D192" t="s">
        <v>1613</v>
      </c>
      <c r="E192" t="s">
        <v>1612</v>
      </c>
      <c r="F192" t="s">
        <v>1611</v>
      </c>
      <c r="G192" t="s">
        <v>21</v>
      </c>
      <c r="H192" t="s">
        <v>19</v>
      </c>
      <c r="I192" t="s">
        <v>84</v>
      </c>
      <c r="J192" t="s">
        <v>83</v>
      </c>
    </row>
    <row r="193" spans="1:10">
      <c r="A193" t="str">
        <f t="shared" si="4"/>
        <v>Simon BLANVILLAIN</v>
      </c>
      <c r="B193" t="str">
        <f t="shared" si="5"/>
        <v>BOURGES TRIATHLON Senior</v>
      </c>
      <c r="C193" t="s">
        <v>1610</v>
      </c>
      <c r="D193" t="s">
        <v>832</v>
      </c>
      <c r="E193" t="s">
        <v>1609</v>
      </c>
      <c r="F193" t="s">
        <v>1608</v>
      </c>
      <c r="G193" t="s">
        <v>21</v>
      </c>
      <c r="H193" t="s">
        <v>19</v>
      </c>
      <c r="I193" t="s">
        <v>84</v>
      </c>
      <c r="J193" t="s">
        <v>83</v>
      </c>
    </row>
    <row r="194" spans="1:10">
      <c r="A194" t="str">
        <f t="shared" si="4"/>
        <v>JEAN CHRISTOPHE BONNEFILLE</v>
      </c>
      <c r="B194" t="str">
        <f t="shared" si="5"/>
        <v>BOURGES TRIATHLON Vétéran</v>
      </c>
      <c r="C194" t="s">
        <v>1607</v>
      </c>
      <c r="D194" t="s">
        <v>1606</v>
      </c>
      <c r="E194" t="s">
        <v>1605</v>
      </c>
      <c r="F194" t="s">
        <v>1604</v>
      </c>
      <c r="G194" t="s">
        <v>21</v>
      </c>
      <c r="H194" t="s">
        <v>19</v>
      </c>
      <c r="I194" t="s">
        <v>84</v>
      </c>
      <c r="J194" t="s">
        <v>96</v>
      </c>
    </row>
    <row r="195" spans="1:10">
      <c r="A195" t="str">
        <f t="shared" ref="A195:A258" si="6">CONCATENATE(D195," ",E195)</f>
        <v>Sacha BORE   WIELOCH</v>
      </c>
      <c r="B195" t="str">
        <f t="shared" ref="B195:B258" si="7">CONCATENATE(H195," ",J195)</f>
        <v>BOURGES TRIATHLON Cadet</v>
      </c>
      <c r="C195" t="s">
        <v>1603</v>
      </c>
      <c r="D195" t="s">
        <v>1602</v>
      </c>
      <c r="E195" t="s">
        <v>1601</v>
      </c>
      <c r="F195" t="s">
        <v>1600</v>
      </c>
      <c r="G195" t="s">
        <v>21</v>
      </c>
      <c r="H195" t="s">
        <v>19</v>
      </c>
      <c r="I195" t="s">
        <v>205</v>
      </c>
      <c r="J195" t="s">
        <v>20</v>
      </c>
    </row>
    <row r="196" spans="1:10">
      <c r="A196" t="str">
        <f t="shared" si="6"/>
        <v>Yves BOS</v>
      </c>
      <c r="B196" t="str">
        <f t="shared" si="7"/>
        <v>BOURGES TRIATHLON Vétéran</v>
      </c>
      <c r="C196" t="s">
        <v>1599</v>
      </c>
      <c r="D196" t="s">
        <v>1598</v>
      </c>
      <c r="E196" t="s">
        <v>1597</v>
      </c>
      <c r="F196" t="s">
        <v>1596</v>
      </c>
      <c r="G196" t="s">
        <v>21</v>
      </c>
      <c r="H196" t="s">
        <v>19</v>
      </c>
      <c r="I196" t="s">
        <v>84</v>
      </c>
      <c r="J196" t="s">
        <v>96</v>
      </c>
    </row>
    <row r="197" spans="1:10">
      <c r="A197" t="str">
        <f t="shared" si="6"/>
        <v>NADINE BOUCAULT</v>
      </c>
      <c r="B197" t="str">
        <f t="shared" si="7"/>
        <v>BOURGES TRIATHLON Vétéran</v>
      </c>
      <c r="C197" t="s">
        <v>1595</v>
      </c>
      <c r="D197" t="s">
        <v>1501</v>
      </c>
      <c r="E197" t="s">
        <v>1594</v>
      </c>
      <c r="F197" t="s">
        <v>1593</v>
      </c>
      <c r="G197" t="s">
        <v>120</v>
      </c>
      <c r="H197" t="s">
        <v>19</v>
      </c>
      <c r="I197" t="s">
        <v>115</v>
      </c>
      <c r="J197" t="s">
        <v>96</v>
      </c>
    </row>
    <row r="198" spans="1:10">
      <c r="A198" t="str">
        <f t="shared" si="6"/>
        <v>Gilles CARAMES</v>
      </c>
      <c r="B198" t="str">
        <f t="shared" si="7"/>
        <v>BOURGES TRIATHLON Vétéran</v>
      </c>
      <c r="C198" t="s">
        <v>1592</v>
      </c>
      <c r="D198" t="s">
        <v>1016</v>
      </c>
      <c r="E198" t="s">
        <v>1591</v>
      </c>
      <c r="F198" t="s">
        <v>1590</v>
      </c>
      <c r="G198" t="s">
        <v>21</v>
      </c>
      <c r="H198" t="s">
        <v>19</v>
      </c>
      <c r="I198" t="s">
        <v>84</v>
      </c>
      <c r="J198" t="s">
        <v>96</v>
      </c>
    </row>
    <row r="199" spans="1:10">
      <c r="A199" t="str">
        <f t="shared" si="6"/>
        <v>Jeanne CHESNEAU</v>
      </c>
      <c r="B199" t="str">
        <f t="shared" si="7"/>
        <v>BOURGES TRIATHLON Senior</v>
      </c>
      <c r="C199" t="s">
        <v>1589</v>
      </c>
      <c r="D199" t="s">
        <v>326</v>
      </c>
      <c r="E199" t="s">
        <v>1588</v>
      </c>
      <c r="F199" t="s">
        <v>1587</v>
      </c>
      <c r="G199" t="s">
        <v>120</v>
      </c>
      <c r="H199" t="s">
        <v>19</v>
      </c>
      <c r="I199" t="s">
        <v>84</v>
      </c>
      <c r="J199" t="s">
        <v>83</v>
      </c>
    </row>
    <row r="200" spans="1:10">
      <c r="A200" t="str">
        <f t="shared" si="6"/>
        <v>YANNICK CLAIRENBEAUD</v>
      </c>
      <c r="B200" t="str">
        <f t="shared" si="7"/>
        <v>BOURGES TRIATHLON Vétéran</v>
      </c>
      <c r="C200" t="s">
        <v>1586</v>
      </c>
      <c r="D200" t="s">
        <v>1585</v>
      </c>
      <c r="E200" t="s">
        <v>1584</v>
      </c>
      <c r="F200" t="s">
        <v>1583</v>
      </c>
      <c r="G200" t="s">
        <v>21</v>
      </c>
      <c r="H200" t="s">
        <v>19</v>
      </c>
      <c r="I200" t="s">
        <v>115</v>
      </c>
      <c r="J200" t="s">
        <v>96</v>
      </c>
    </row>
    <row r="201" spans="1:10">
      <c r="A201" t="str">
        <f t="shared" si="6"/>
        <v>Frederic  COLIN</v>
      </c>
      <c r="B201" t="str">
        <f t="shared" si="7"/>
        <v>BOURGES TRIATHLON Vétéran</v>
      </c>
      <c r="C201" t="s">
        <v>1582</v>
      </c>
      <c r="D201" t="s">
        <v>1581</v>
      </c>
      <c r="E201" t="s">
        <v>678</v>
      </c>
      <c r="F201" t="s">
        <v>1580</v>
      </c>
      <c r="G201" t="s">
        <v>21</v>
      </c>
      <c r="H201" t="s">
        <v>19</v>
      </c>
      <c r="I201" t="s">
        <v>84</v>
      </c>
      <c r="J201" t="s">
        <v>96</v>
      </c>
    </row>
    <row r="202" spans="1:10">
      <c r="A202" t="str">
        <f t="shared" si="6"/>
        <v>Quentin COLOTTE</v>
      </c>
      <c r="B202" t="str">
        <f t="shared" si="7"/>
        <v>BOURGES TRIATHLON Senior</v>
      </c>
      <c r="C202" t="s">
        <v>1579</v>
      </c>
      <c r="D202" t="s">
        <v>1037</v>
      </c>
      <c r="E202" t="s">
        <v>1578</v>
      </c>
      <c r="F202" t="s">
        <v>1577</v>
      </c>
      <c r="G202" t="s">
        <v>21</v>
      </c>
      <c r="H202" t="s">
        <v>19</v>
      </c>
      <c r="I202" t="s">
        <v>84</v>
      </c>
      <c r="J202" t="s">
        <v>83</v>
      </c>
    </row>
    <row r="203" spans="1:10">
      <c r="A203" t="str">
        <f t="shared" si="6"/>
        <v>ROMANE COURTECUISSE</v>
      </c>
      <c r="B203" t="str">
        <f t="shared" si="7"/>
        <v>BOURGES TRIATHLON Senior</v>
      </c>
      <c r="C203" t="s">
        <v>6145</v>
      </c>
      <c r="D203" t="s">
        <v>5536</v>
      </c>
      <c r="E203" t="s">
        <v>6144</v>
      </c>
      <c r="F203" t="s">
        <v>6143</v>
      </c>
      <c r="G203" t="s">
        <v>120</v>
      </c>
      <c r="H203" t="s">
        <v>19</v>
      </c>
      <c r="I203" t="s">
        <v>84</v>
      </c>
      <c r="J203" t="s">
        <v>83</v>
      </c>
    </row>
    <row r="204" spans="1:10">
      <c r="A204" t="str">
        <f t="shared" si="6"/>
        <v>FRANCOIS CROCHET</v>
      </c>
      <c r="B204" t="str">
        <f t="shared" si="7"/>
        <v>BOURGES TRIATHLON Vétéran</v>
      </c>
      <c r="C204" t="s">
        <v>1576</v>
      </c>
      <c r="D204" t="s">
        <v>1575</v>
      </c>
      <c r="E204" t="s">
        <v>1574</v>
      </c>
      <c r="F204" t="s">
        <v>114</v>
      </c>
      <c r="G204" t="s">
        <v>21</v>
      </c>
      <c r="H204" t="s">
        <v>19</v>
      </c>
      <c r="I204" t="s">
        <v>84</v>
      </c>
      <c r="J204" t="s">
        <v>96</v>
      </c>
    </row>
    <row r="205" spans="1:10">
      <c r="A205" t="str">
        <f t="shared" si="6"/>
        <v>Stephane CUGUILLERE</v>
      </c>
      <c r="B205" t="str">
        <f t="shared" si="7"/>
        <v>BOURGES TRIATHLON Vétéran</v>
      </c>
      <c r="C205" t="s">
        <v>1573</v>
      </c>
      <c r="D205" t="s">
        <v>186</v>
      </c>
      <c r="E205" t="s">
        <v>1572</v>
      </c>
      <c r="F205" t="s">
        <v>1571</v>
      </c>
      <c r="G205" t="s">
        <v>21</v>
      </c>
      <c r="H205" t="s">
        <v>19</v>
      </c>
      <c r="I205" t="s">
        <v>84</v>
      </c>
      <c r="J205" t="s">
        <v>96</v>
      </c>
    </row>
    <row r="206" spans="1:10">
      <c r="A206" t="str">
        <f t="shared" si="6"/>
        <v>Luigi D’AMBROS DE FRANCESCO</v>
      </c>
      <c r="B206" t="str">
        <f t="shared" si="7"/>
        <v>BOURGES TRIATHLON Senior</v>
      </c>
      <c r="C206" t="s">
        <v>1570</v>
      </c>
      <c r="D206" t="s">
        <v>1569</v>
      </c>
      <c r="E206" t="s">
        <v>1568</v>
      </c>
      <c r="F206" t="s">
        <v>1567</v>
      </c>
      <c r="G206" t="s">
        <v>21</v>
      </c>
      <c r="H206" t="s">
        <v>19</v>
      </c>
      <c r="I206" t="s">
        <v>84</v>
      </c>
      <c r="J206" t="s">
        <v>83</v>
      </c>
    </row>
    <row r="207" spans="1:10">
      <c r="A207" t="str">
        <f t="shared" si="6"/>
        <v>David DEGOSSE</v>
      </c>
      <c r="B207" t="str">
        <f t="shared" si="7"/>
        <v>BOURGES TRIATHLON Vétéran</v>
      </c>
      <c r="C207" t="s">
        <v>1566</v>
      </c>
      <c r="D207" t="s">
        <v>848</v>
      </c>
      <c r="E207" t="s">
        <v>1565</v>
      </c>
      <c r="F207" t="s">
        <v>1564</v>
      </c>
      <c r="G207" t="s">
        <v>21</v>
      </c>
      <c r="H207" t="s">
        <v>19</v>
      </c>
      <c r="I207" t="s">
        <v>84</v>
      </c>
      <c r="J207" t="s">
        <v>96</v>
      </c>
    </row>
    <row r="208" spans="1:10">
      <c r="A208" t="str">
        <f t="shared" si="6"/>
        <v>Isabelle DELAGRANGE</v>
      </c>
      <c r="B208" t="str">
        <f t="shared" si="7"/>
        <v>BOURGES TRIATHLON Vétéran</v>
      </c>
      <c r="C208" t="s">
        <v>1563</v>
      </c>
      <c r="D208" t="s">
        <v>1562</v>
      </c>
      <c r="E208" t="s">
        <v>1561</v>
      </c>
      <c r="F208" t="s">
        <v>1560</v>
      </c>
      <c r="G208" t="s">
        <v>120</v>
      </c>
      <c r="H208" t="s">
        <v>19</v>
      </c>
      <c r="I208" t="s">
        <v>84</v>
      </c>
      <c r="J208" t="s">
        <v>96</v>
      </c>
    </row>
    <row r="209" spans="1:10">
      <c r="A209" t="str">
        <f t="shared" si="6"/>
        <v>Patrick DELORME</v>
      </c>
      <c r="B209" t="str">
        <f t="shared" si="7"/>
        <v>BOURGES TRIATHLON Vétéran</v>
      </c>
      <c r="C209" t="s">
        <v>1559</v>
      </c>
      <c r="D209" t="s">
        <v>1558</v>
      </c>
      <c r="E209" t="s">
        <v>1557</v>
      </c>
      <c r="F209" t="s">
        <v>1556</v>
      </c>
      <c r="G209" t="s">
        <v>21</v>
      </c>
      <c r="H209" t="s">
        <v>19</v>
      </c>
      <c r="I209" t="s">
        <v>84</v>
      </c>
      <c r="J209" t="s">
        <v>96</v>
      </c>
    </row>
    <row r="210" spans="1:10">
      <c r="A210" t="str">
        <f t="shared" si="6"/>
        <v>Carole DJOUAD</v>
      </c>
      <c r="B210" t="str">
        <f t="shared" si="7"/>
        <v>BOURGES TRIATHLON Vétéran</v>
      </c>
      <c r="C210" t="s">
        <v>1555</v>
      </c>
      <c r="D210" t="s">
        <v>1554</v>
      </c>
      <c r="E210" t="s">
        <v>1550</v>
      </c>
      <c r="F210" t="s">
        <v>1553</v>
      </c>
      <c r="G210" t="s">
        <v>120</v>
      </c>
      <c r="H210" t="s">
        <v>19</v>
      </c>
      <c r="I210" t="s">
        <v>115</v>
      </c>
      <c r="J210" t="s">
        <v>96</v>
      </c>
    </row>
    <row r="211" spans="1:10">
      <c r="A211" t="str">
        <f t="shared" si="6"/>
        <v>Jade DJOUAD</v>
      </c>
      <c r="B211" t="str">
        <f t="shared" si="7"/>
        <v>BOURGES TRIATHLON Pupille</v>
      </c>
      <c r="C211" t="s">
        <v>1552</v>
      </c>
      <c r="D211" t="s">
        <v>1551</v>
      </c>
      <c r="E211" t="s">
        <v>1550</v>
      </c>
      <c r="F211" t="s">
        <v>1549</v>
      </c>
      <c r="G211" t="s">
        <v>120</v>
      </c>
      <c r="H211" t="s">
        <v>19</v>
      </c>
      <c r="I211" t="s">
        <v>205</v>
      </c>
      <c r="J211" t="s">
        <v>32</v>
      </c>
    </row>
    <row r="212" spans="1:10">
      <c r="A212" t="str">
        <f t="shared" si="6"/>
        <v>EMMA DORIOL</v>
      </c>
      <c r="B212" t="str">
        <f t="shared" si="7"/>
        <v>BOURGES TRIATHLON Cadet</v>
      </c>
      <c r="C212" t="s">
        <v>6142</v>
      </c>
      <c r="D212" t="s">
        <v>361</v>
      </c>
      <c r="E212" t="s">
        <v>6141</v>
      </c>
      <c r="F212" t="s">
        <v>6140</v>
      </c>
      <c r="G212" t="s">
        <v>120</v>
      </c>
      <c r="H212" t="s">
        <v>19</v>
      </c>
      <c r="I212" t="s">
        <v>205</v>
      </c>
      <c r="J212" t="s">
        <v>20</v>
      </c>
    </row>
    <row r="213" spans="1:10">
      <c r="A213" t="str">
        <f t="shared" si="6"/>
        <v>Manuela FASSERO</v>
      </c>
      <c r="B213" t="str">
        <f t="shared" si="7"/>
        <v>BOURGES TRIATHLON Senior</v>
      </c>
      <c r="C213" t="s">
        <v>1548</v>
      </c>
      <c r="D213" t="s">
        <v>1547</v>
      </c>
      <c r="E213" t="s">
        <v>1546</v>
      </c>
      <c r="F213" t="s">
        <v>1545</v>
      </c>
      <c r="G213" t="s">
        <v>120</v>
      </c>
      <c r="H213" t="s">
        <v>19</v>
      </c>
      <c r="I213" t="s">
        <v>84</v>
      </c>
      <c r="J213" t="s">
        <v>83</v>
      </c>
    </row>
    <row r="214" spans="1:10">
      <c r="A214" t="str">
        <f t="shared" si="6"/>
        <v>Yannick FAUCHERE</v>
      </c>
      <c r="B214" t="str">
        <f t="shared" si="7"/>
        <v>BOURGES TRIATHLON Senior</v>
      </c>
      <c r="C214" t="s">
        <v>1544</v>
      </c>
      <c r="D214" t="s">
        <v>473</v>
      </c>
      <c r="E214" t="s">
        <v>1543</v>
      </c>
      <c r="F214" t="s">
        <v>1542</v>
      </c>
      <c r="G214" t="s">
        <v>21</v>
      </c>
      <c r="H214" t="s">
        <v>19</v>
      </c>
      <c r="I214" t="s">
        <v>84</v>
      </c>
      <c r="J214" t="s">
        <v>83</v>
      </c>
    </row>
    <row r="215" spans="1:10">
      <c r="A215" t="str">
        <f t="shared" si="6"/>
        <v>KEVIN FOURNIER</v>
      </c>
      <c r="B215" t="str">
        <f t="shared" si="7"/>
        <v>BOURGES TRIATHLON Senior</v>
      </c>
      <c r="C215" t="s">
        <v>1541</v>
      </c>
      <c r="D215" t="s">
        <v>656</v>
      </c>
      <c r="E215" t="s">
        <v>1540</v>
      </c>
      <c r="F215" t="s">
        <v>1539</v>
      </c>
      <c r="G215" t="s">
        <v>21</v>
      </c>
      <c r="H215" t="s">
        <v>19</v>
      </c>
      <c r="I215" t="s">
        <v>84</v>
      </c>
      <c r="J215" t="s">
        <v>83</v>
      </c>
    </row>
    <row r="216" spans="1:10">
      <c r="A216" t="str">
        <f t="shared" si="6"/>
        <v>Lucas FRAISSE</v>
      </c>
      <c r="B216" t="str">
        <f t="shared" si="7"/>
        <v>BOURGES TRIATHLON Benjamin</v>
      </c>
      <c r="C216" t="s">
        <v>1538</v>
      </c>
      <c r="D216" t="s">
        <v>1537</v>
      </c>
      <c r="E216" t="s">
        <v>1536</v>
      </c>
      <c r="F216" t="s">
        <v>1535</v>
      </c>
      <c r="G216" t="s">
        <v>21</v>
      </c>
      <c r="H216" t="s">
        <v>19</v>
      </c>
      <c r="I216" t="s">
        <v>205</v>
      </c>
      <c r="J216" t="s">
        <v>22</v>
      </c>
    </row>
    <row r="217" spans="1:10">
      <c r="A217" t="str">
        <f t="shared" si="6"/>
        <v>Guillaume FUSCIEN</v>
      </c>
      <c r="B217" t="str">
        <f t="shared" si="7"/>
        <v>BOURGES TRIATHLON Vétéran</v>
      </c>
      <c r="C217" t="s">
        <v>1534</v>
      </c>
      <c r="D217" t="s">
        <v>907</v>
      </c>
      <c r="E217" t="s">
        <v>1533</v>
      </c>
      <c r="F217" t="s">
        <v>1532</v>
      </c>
      <c r="G217" t="s">
        <v>21</v>
      </c>
      <c r="H217" t="s">
        <v>19</v>
      </c>
      <c r="I217" t="s">
        <v>84</v>
      </c>
      <c r="J217" t="s">
        <v>96</v>
      </c>
    </row>
    <row r="218" spans="1:10">
      <c r="A218" t="str">
        <f t="shared" si="6"/>
        <v>Aurelie GANIVET</v>
      </c>
      <c r="B218" t="str">
        <f t="shared" si="7"/>
        <v>BOURGES TRIATHLON Vétéran</v>
      </c>
      <c r="C218" t="s">
        <v>1531</v>
      </c>
      <c r="D218" t="s">
        <v>224</v>
      </c>
      <c r="E218" t="s">
        <v>1524</v>
      </c>
      <c r="F218" t="s">
        <v>1530</v>
      </c>
      <c r="G218" t="s">
        <v>120</v>
      </c>
      <c r="H218" t="s">
        <v>19</v>
      </c>
      <c r="I218" t="s">
        <v>84</v>
      </c>
      <c r="J218" t="s">
        <v>96</v>
      </c>
    </row>
    <row r="219" spans="1:10">
      <c r="A219" t="str">
        <f t="shared" si="6"/>
        <v>Maya GANIVET</v>
      </c>
      <c r="B219" t="str">
        <f t="shared" si="7"/>
        <v>BOURGES TRIATHLON Minime</v>
      </c>
      <c r="C219" t="s">
        <v>1529</v>
      </c>
      <c r="D219" t="s">
        <v>1528</v>
      </c>
      <c r="E219" t="s">
        <v>1524</v>
      </c>
      <c r="F219" t="s">
        <v>1527</v>
      </c>
      <c r="G219" t="s">
        <v>120</v>
      </c>
      <c r="H219" t="s">
        <v>19</v>
      </c>
      <c r="I219" t="s">
        <v>205</v>
      </c>
      <c r="J219" t="s">
        <v>23</v>
      </c>
    </row>
    <row r="220" spans="1:10">
      <c r="A220" t="str">
        <f t="shared" si="6"/>
        <v>Thibaut GANIVET</v>
      </c>
      <c r="B220" t="str">
        <f t="shared" si="7"/>
        <v>BOURGES TRIATHLON Vétéran</v>
      </c>
      <c r="C220" t="s">
        <v>1526</v>
      </c>
      <c r="D220" t="s">
        <v>1525</v>
      </c>
      <c r="E220" t="s">
        <v>1524</v>
      </c>
      <c r="F220" t="s">
        <v>1523</v>
      </c>
      <c r="G220" t="s">
        <v>21</v>
      </c>
      <c r="H220" t="s">
        <v>19</v>
      </c>
      <c r="I220" t="s">
        <v>84</v>
      </c>
      <c r="J220" t="s">
        <v>96</v>
      </c>
    </row>
    <row r="221" spans="1:10">
      <c r="A221" t="str">
        <f t="shared" si="6"/>
        <v>Francis GITTON</v>
      </c>
      <c r="B221" t="str">
        <f t="shared" si="7"/>
        <v>BOURGES TRIATHLON Vétéran</v>
      </c>
      <c r="C221" t="s">
        <v>1522</v>
      </c>
      <c r="D221" t="s">
        <v>719</v>
      </c>
      <c r="E221" t="s">
        <v>1521</v>
      </c>
      <c r="F221" t="s">
        <v>1520</v>
      </c>
      <c r="G221" t="s">
        <v>21</v>
      </c>
      <c r="H221" t="s">
        <v>19</v>
      </c>
      <c r="I221" t="s">
        <v>84</v>
      </c>
      <c r="J221" t="s">
        <v>96</v>
      </c>
    </row>
    <row r="222" spans="1:10">
      <c r="A222" t="str">
        <f t="shared" si="6"/>
        <v>Nicolas GODET</v>
      </c>
      <c r="B222" t="str">
        <f t="shared" si="7"/>
        <v>BOURGES TRIATHLON Senior</v>
      </c>
      <c r="C222" t="s">
        <v>1519</v>
      </c>
      <c r="D222" t="s">
        <v>87</v>
      </c>
      <c r="E222" t="s">
        <v>1518</v>
      </c>
      <c r="F222" t="s">
        <v>1517</v>
      </c>
      <c r="G222" t="s">
        <v>21</v>
      </c>
      <c r="H222" t="s">
        <v>19</v>
      </c>
      <c r="I222" t="s">
        <v>84</v>
      </c>
      <c r="J222" t="s">
        <v>83</v>
      </c>
    </row>
    <row r="223" spans="1:10">
      <c r="A223" t="str">
        <f t="shared" si="6"/>
        <v>GIOVANNI GREATTI</v>
      </c>
      <c r="B223" t="str">
        <f t="shared" si="7"/>
        <v>BOURGES TRIATHLON Senior</v>
      </c>
      <c r="C223" t="s">
        <v>1516</v>
      </c>
      <c r="D223" t="s">
        <v>1515</v>
      </c>
      <c r="E223" t="s">
        <v>1514</v>
      </c>
      <c r="F223" t="s">
        <v>1513</v>
      </c>
      <c r="G223" t="s">
        <v>21</v>
      </c>
      <c r="H223" t="s">
        <v>19</v>
      </c>
      <c r="I223" t="s">
        <v>84</v>
      </c>
      <c r="J223" t="s">
        <v>83</v>
      </c>
    </row>
    <row r="224" spans="1:10">
      <c r="A224" t="str">
        <f t="shared" si="6"/>
        <v>Mathilde GUILLEUX</v>
      </c>
      <c r="B224" t="str">
        <f t="shared" si="7"/>
        <v>BOURGES TRIATHLON Cadet</v>
      </c>
      <c r="C224" t="s">
        <v>1512</v>
      </c>
      <c r="D224" t="s">
        <v>1511</v>
      </c>
      <c r="E224" t="s">
        <v>1510</v>
      </c>
      <c r="F224" t="s">
        <v>1509</v>
      </c>
      <c r="G224" t="s">
        <v>120</v>
      </c>
      <c r="H224" t="s">
        <v>19</v>
      </c>
      <c r="I224" t="s">
        <v>205</v>
      </c>
      <c r="J224" t="s">
        <v>20</v>
      </c>
    </row>
    <row r="225" spans="1:10">
      <c r="A225" t="str">
        <f t="shared" si="6"/>
        <v>Clement HANSER</v>
      </c>
      <c r="B225" t="str">
        <f t="shared" si="7"/>
        <v>BOURGES TRIATHLON Senior</v>
      </c>
      <c r="C225" t="s">
        <v>1508</v>
      </c>
      <c r="D225" t="s">
        <v>685</v>
      </c>
      <c r="E225" t="s">
        <v>1507</v>
      </c>
      <c r="F225" t="s">
        <v>1506</v>
      </c>
      <c r="G225" t="s">
        <v>21</v>
      </c>
      <c r="H225" t="s">
        <v>19</v>
      </c>
      <c r="I225" t="s">
        <v>84</v>
      </c>
      <c r="J225" t="s">
        <v>83</v>
      </c>
    </row>
    <row r="226" spans="1:10">
      <c r="A226" t="str">
        <f t="shared" si="6"/>
        <v>Albane JALANS</v>
      </c>
      <c r="B226" t="str">
        <f t="shared" si="7"/>
        <v>BOURGES TRIATHLON Vétéran</v>
      </c>
      <c r="C226" t="s">
        <v>1505</v>
      </c>
      <c r="D226" t="s">
        <v>1070</v>
      </c>
      <c r="E226" t="s">
        <v>1504</v>
      </c>
      <c r="F226" t="s">
        <v>1503</v>
      </c>
      <c r="G226" t="s">
        <v>120</v>
      </c>
      <c r="H226" t="s">
        <v>19</v>
      </c>
      <c r="I226" t="s">
        <v>84</v>
      </c>
      <c r="J226" t="s">
        <v>96</v>
      </c>
    </row>
    <row r="227" spans="1:10">
      <c r="A227" t="str">
        <f t="shared" si="6"/>
        <v>NADINE JARRET</v>
      </c>
      <c r="B227" t="str">
        <f t="shared" si="7"/>
        <v>BOURGES TRIATHLON Vétéran</v>
      </c>
      <c r="C227" t="s">
        <v>1502</v>
      </c>
      <c r="D227" t="s">
        <v>1501</v>
      </c>
      <c r="E227" t="s">
        <v>1500</v>
      </c>
      <c r="F227" t="s">
        <v>1499</v>
      </c>
      <c r="G227" t="s">
        <v>120</v>
      </c>
      <c r="H227" t="s">
        <v>19</v>
      </c>
      <c r="I227" t="s">
        <v>115</v>
      </c>
      <c r="J227" t="s">
        <v>96</v>
      </c>
    </row>
    <row r="228" spans="1:10">
      <c r="A228" t="str">
        <f t="shared" si="6"/>
        <v>Mickael JOUY</v>
      </c>
      <c r="B228" t="str">
        <f t="shared" si="7"/>
        <v>BOURGES TRIATHLON Vétéran</v>
      </c>
      <c r="C228" t="s">
        <v>1498</v>
      </c>
      <c r="D228" t="s">
        <v>765</v>
      </c>
      <c r="E228" t="s">
        <v>1494</v>
      </c>
      <c r="F228" t="s">
        <v>1497</v>
      </c>
      <c r="G228" t="s">
        <v>21</v>
      </c>
      <c r="H228" t="s">
        <v>19</v>
      </c>
      <c r="I228" t="s">
        <v>84</v>
      </c>
      <c r="J228" t="s">
        <v>96</v>
      </c>
    </row>
    <row r="229" spans="1:10">
      <c r="A229" t="str">
        <f t="shared" si="6"/>
        <v>Johan JOUY</v>
      </c>
      <c r="B229" t="str">
        <f t="shared" si="7"/>
        <v>BOURGES TRIATHLON Pupille</v>
      </c>
      <c r="C229" t="s">
        <v>1496</v>
      </c>
      <c r="D229" t="s">
        <v>1495</v>
      </c>
      <c r="E229" t="s">
        <v>1494</v>
      </c>
      <c r="F229" t="s">
        <v>1493</v>
      </c>
      <c r="G229" t="s">
        <v>21</v>
      </c>
      <c r="H229" t="s">
        <v>19</v>
      </c>
      <c r="I229" t="s">
        <v>205</v>
      </c>
      <c r="J229" t="s">
        <v>32</v>
      </c>
    </row>
    <row r="230" spans="1:10">
      <c r="A230" t="str">
        <f t="shared" si="6"/>
        <v>Celian LAFEUILLE</v>
      </c>
      <c r="B230" t="str">
        <f t="shared" si="7"/>
        <v>BOURGES TRIATHLON Poussin</v>
      </c>
      <c r="C230" t="s">
        <v>1492</v>
      </c>
      <c r="D230" t="s">
        <v>1491</v>
      </c>
      <c r="E230" t="s">
        <v>1490</v>
      </c>
      <c r="F230" t="s">
        <v>1489</v>
      </c>
      <c r="G230" t="s">
        <v>21</v>
      </c>
      <c r="H230" t="s">
        <v>19</v>
      </c>
      <c r="I230" t="s">
        <v>259</v>
      </c>
      <c r="J230" t="s">
        <v>35</v>
      </c>
    </row>
    <row r="231" spans="1:10">
      <c r="A231" t="str">
        <f t="shared" si="6"/>
        <v>MAGALI LAHAYE</v>
      </c>
      <c r="B231" t="str">
        <f t="shared" si="7"/>
        <v>BOURGES TRIATHLON Vétéran</v>
      </c>
      <c r="C231" t="s">
        <v>1488</v>
      </c>
      <c r="D231" t="s">
        <v>1487</v>
      </c>
      <c r="E231" t="s">
        <v>1486</v>
      </c>
      <c r="F231" t="s">
        <v>1485</v>
      </c>
      <c r="G231" t="s">
        <v>120</v>
      </c>
      <c r="H231" t="s">
        <v>19</v>
      </c>
      <c r="I231" t="s">
        <v>84</v>
      </c>
      <c r="J231" t="s">
        <v>96</v>
      </c>
    </row>
    <row r="232" spans="1:10">
      <c r="A232" t="str">
        <f t="shared" si="6"/>
        <v>Steve LE NUZ</v>
      </c>
      <c r="B232" t="str">
        <f t="shared" si="7"/>
        <v>BOURGES TRIATHLON Senior</v>
      </c>
      <c r="C232" t="s">
        <v>1484</v>
      </c>
      <c r="D232" t="s">
        <v>1483</v>
      </c>
      <c r="E232" t="s">
        <v>1482</v>
      </c>
      <c r="F232" t="s">
        <v>1481</v>
      </c>
      <c r="G232" t="s">
        <v>21</v>
      </c>
      <c r="H232" t="s">
        <v>19</v>
      </c>
      <c r="I232" t="s">
        <v>84</v>
      </c>
      <c r="J232" t="s">
        <v>83</v>
      </c>
    </row>
    <row r="233" spans="1:10">
      <c r="A233" t="str">
        <f t="shared" si="6"/>
        <v>FREDERIC LECLERC</v>
      </c>
      <c r="B233" t="str">
        <f t="shared" si="7"/>
        <v>BOURGES TRIATHLON Vétéran</v>
      </c>
      <c r="C233" t="s">
        <v>1480</v>
      </c>
      <c r="D233" t="s">
        <v>1471</v>
      </c>
      <c r="E233" t="s">
        <v>1477</v>
      </c>
      <c r="F233" t="s">
        <v>1479</v>
      </c>
      <c r="G233" t="s">
        <v>21</v>
      </c>
      <c r="H233" t="s">
        <v>19</v>
      </c>
      <c r="I233" t="s">
        <v>84</v>
      </c>
      <c r="J233" t="s">
        <v>96</v>
      </c>
    </row>
    <row r="234" spans="1:10">
      <c r="A234" t="str">
        <f t="shared" si="6"/>
        <v>Manon LECLERC</v>
      </c>
      <c r="B234" t="str">
        <f t="shared" si="7"/>
        <v>BOURGES TRIATHLON Junior</v>
      </c>
      <c r="C234" t="s">
        <v>1478</v>
      </c>
      <c r="D234" t="s">
        <v>605</v>
      </c>
      <c r="E234" t="s">
        <v>1477</v>
      </c>
      <c r="F234" t="s">
        <v>1476</v>
      </c>
      <c r="G234" t="s">
        <v>120</v>
      </c>
      <c r="H234" t="s">
        <v>19</v>
      </c>
      <c r="I234" t="s">
        <v>205</v>
      </c>
      <c r="J234" t="s">
        <v>24</v>
      </c>
    </row>
    <row r="235" spans="1:10">
      <c r="A235" t="str">
        <f t="shared" si="6"/>
        <v>Kevin MAHOT</v>
      </c>
      <c r="B235" t="str">
        <f t="shared" si="7"/>
        <v>BOURGES TRIATHLON Senior</v>
      </c>
      <c r="C235" t="s">
        <v>1475</v>
      </c>
      <c r="D235" t="s">
        <v>1135</v>
      </c>
      <c r="E235" t="s">
        <v>1474</v>
      </c>
      <c r="F235" t="s">
        <v>1473</v>
      </c>
      <c r="G235" t="s">
        <v>21</v>
      </c>
      <c r="H235" t="s">
        <v>19</v>
      </c>
      <c r="I235" t="s">
        <v>84</v>
      </c>
      <c r="J235" t="s">
        <v>83</v>
      </c>
    </row>
    <row r="236" spans="1:10">
      <c r="A236" t="str">
        <f t="shared" si="6"/>
        <v>FREDERIC MAILLET</v>
      </c>
      <c r="B236" t="str">
        <f t="shared" si="7"/>
        <v>BOURGES TRIATHLON Senior</v>
      </c>
      <c r="C236" t="s">
        <v>1472</v>
      </c>
      <c r="D236" t="s">
        <v>1471</v>
      </c>
      <c r="E236" t="s">
        <v>1470</v>
      </c>
      <c r="F236" t="s">
        <v>1469</v>
      </c>
      <c r="G236" t="s">
        <v>21</v>
      </c>
      <c r="H236" t="s">
        <v>19</v>
      </c>
      <c r="I236" t="s">
        <v>84</v>
      </c>
      <c r="J236" t="s">
        <v>83</v>
      </c>
    </row>
    <row r="237" spans="1:10">
      <c r="A237" t="str">
        <f t="shared" si="6"/>
        <v>GREGORY MARCUZZI</v>
      </c>
      <c r="B237" t="str">
        <f t="shared" si="7"/>
        <v>BOURGES TRIATHLON Vétéran</v>
      </c>
      <c r="C237" t="s">
        <v>1468</v>
      </c>
      <c r="D237" t="s">
        <v>346</v>
      </c>
      <c r="E237" t="s">
        <v>1467</v>
      </c>
      <c r="F237" t="s">
        <v>1466</v>
      </c>
      <c r="G237" t="s">
        <v>21</v>
      </c>
      <c r="H237" t="s">
        <v>19</v>
      </c>
      <c r="I237" t="s">
        <v>84</v>
      </c>
      <c r="J237" t="s">
        <v>96</v>
      </c>
    </row>
    <row r="238" spans="1:10">
      <c r="A238" t="str">
        <f t="shared" si="6"/>
        <v>Lionel MAUGIRON</v>
      </c>
      <c r="B238" t="str">
        <f t="shared" si="7"/>
        <v>BOURGES TRIATHLON Vétéran</v>
      </c>
      <c r="C238" t="s">
        <v>1465</v>
      </c>
      <c r="D238" t="s">
        <v>1464</v>
      </c>
      <c r="E238" t="s">
        <v>1463</v>
      </c>
      <c r="F238" t="s">
        <v>1462</v>
      </c>
      <c r="G238" t="s">
        <v>21</v>
      </c>
      <c r="H238" t="s">
        <v>19</v>
      </c>
      <c r="I238" t="s">
        <v>115</v>
      </c>
      <c r="J238" t="s">
        <v>96</v>
      </c>
    </row>
    <row r="239" spans="1:10">
      <c r="A239" t="str">
        <f t="shared" si="6"/>
        <v>Charly MICHEL</v>
      </c>
      <c r="B239" t="str">
        <f t="shared" si="7"/>
        <v>BOURGES TRIATHLON Senior</v>
      </c>
      <c r="C239" t="s">
        <v>1461</v>
      </c>
      <c r="D239" t="s">
        <v>1460</v>
      </c>
      <c r="E239" t="s">
        <v>847</v>
      </c>
      <c r="F239" t="s">
        <v>1459</v>
      </c>
      <c r="G239" t="s">
        <v>21</v>
      </c>
      <c r="H239" t="s">
        <v>19</v>
      </c>
      <c r="I239" t="s">
        <v>84</v>
      </c>
      <c r="J239" t="s">
        <v>83</v>
      </c>
    </row>
    <row r="240" spans="1:10">
      <c r="A240" t="str">
        <f t="shared" si="6"/>
        <v>ALEXIS MOLINA</v>
      </c>
      <c r="B240" t="str">
        <f t="shared" si="7"/>
        <v>BOURGES TRIATHLON Vétéran</v>
      </c>
      <c r="C240" t="s">
        <v>6139</v>
      </c>
      <c r="D240" t="s">
        <v>2082</v>
      </c>
      <c r="E240" t="s">
        <v>6138</v>
      </c>
      <c r="F240" t="s">
        <v>6137</v>
      </c>
      <c r="G240" t="s">
        <v>21</v>
      </c>
      <c r="H240" t="s">
        <v>19</v>
      </c>
      <c r="I240" t="s">
        <v>115</v>
      </c>
      <c r="J240" t="s">
        <v>96</v>
      </c>
    </row>
    <row r="241" spans="1:10">
      <c r="A241" t="str">
        <f t="shared" si="6"/>
        <v>Bruno MONTAIGNE</v>
      </c>
      <c r="B241" t="str">
        <f t="shared" si="7"/>
        <v>BOURGES TRIATHLON Vétéran</v>
      </c>
      <c r="C241" t="s">
        <v>1458</v>
      </c>
      <c r="D241" t="s">
        <v>489</v>
      </c>
      <c r="E241" t="s">
        <v>1457</v>
      </c>
      <c r="F241" t="s">
        <v>1456</v>
      </c>
      <c r="G241" t="s">
        <v>21</v>
      </c>
      <c r="H241" t="s">
        <v>19</v>
      </c>
      <c r="I241" t="s">
        <v>84</v>
      </c>
      <c r="J241" t="s">
        <v>96</v>
      </c>
    </row>
    <row r="242" spans="1:10">
      <c r="A242" t="str">
        <f t="shared" si="6"/>
        <v>Jeremy MORIN</v>
      </c>
      <c r="B242" t="str">
        <f t="shared" si="7"/>
        <v>BOURGES TRIATHLON Senior</v>
      </c>
      <c r="C242" t="s">
        <v>6136</v>
      </c>
      <c r="D242" t="s">
        <v>530</v>
      </c>
      <c r="E242" t="s">
        <v>2978</v>
      </c>
      <c r="F242" t="s">
        <v>6135</v>
      </c>
      <c r="G242" t="s">
        <v>21</v>
      </c>
      <c r="H242" t="s">
        <v>19</v>
      </c>
      <c r="I242" t="s">
        <v>84</v>
      </c>
      <c r="J242" t="s">
        <v>83</v>
      </c>
    </row>
    <row r="243" spans="1:10">
      <c r="A243" t="str">
        <f t="shared" si="6"/>
        <v>Clea MOUTEL</v>
      </c>
      <c r="B243" t="str">
        <f t="shared" si="7"/>
        <v>BOURGES TRIATHLON Minime</v>
      </c>
      <c r="C243" t="s">
        <v>1455</v>
      </c>
      <c r="D243" t="s">
        <v>262</v>
      </c>
      <c r="E243" t="s">
        <v>1449</v>
      </c>
      <c r="F243" t="s">
        <v>1454</v>
      </c>
      <c r="G243" t="s">
        <v>120</v>
      </c>
      <c r="H243" t="s">
        <v>19</v>
      </c>
      <c r="I243" t="s">
        <v>205</v>
      </c>
      <c r="J243" t="s">
        <v>23</v>
      </c>
    </row>
    <row r="244" spans="1:10">
      <c r="A244" t="str">
        <f t="shared" si="6"/>
        <v>Alexine MOUTEL</v>
      </c>
      <c r="B244" t="str">
        <f t="shared" si="7"/>
        <v>BOURGES TRIATHLON Minime</v>
      </c>
      <c r="C244" t="s">
        <v>1453</v>
      </c>
      <c r="D244" t="s">
        <v>1452</v>
      </c>
      <c r="E244" t="s">
        <v>1449</v>
      </c>
      <c r="F244" t="s">
        <v>1451</v>
      </c>
      <c r="G244" t="s">
        <v>120</v>
      </c>
      <c r="H244" t="s">
        <v>19</v>
      </c>
      <c r="I244" t="s">
        <v>205</v>
      </c>
      <c r="J244" t="s">
        <v>23</v>
      </c>
    </row>
    <row r="245" spans="1:10">
      <c r="A245" t="str">
        <f t="shared" si="6"/>
        <v>Sebastien MOUTEL</v>
      </c>
      <c r="B245" t="str">
        <f t="shared" si="7"/>
        <v>BOURGES TRIATHLON Vétéran</v>
      </c>
      <c r="C245" t="s">
        <v>1450</v>
      </c>
      <c r="D245" t="s">
        <v>123</v>
      </c>
      <c r="E245" t="s">
        <v>1449</v>
      </c>
      <c r="F245" t="s">
        <v>1448</v>
      </c>
      <c r="G245" t="s">
        <v>21</v>
      </c>
      <c r="H245" t="s">
        <v>19</v>
      </c>
      <c r="I245" t="s">
        <v>84</v>
      </c>
      <c r="J245" t="s">
        <v>96</v>
      </c>
    </row>
    <row r="246" spans="1:10">
      <c r="A246" t="str">
        <f t="shared" si="6"/>
        <v>Maelys NEVERS</v>
      </c>
      <c r="B246" t="str">
        <f t="shared" si="7"/>
        <v>BOURGES TRIATHLON Benjamin</v>
      </c>
      <c r="C246" t="s">
        <v>1447</v>
      </c>
      <c r="D246" t="s">
        <v>1446</v>
      </c>
      <c r="E246" t="s">
        <v>1445</v>
      </c>
      <c r="F246" t="s">
        <v>1444</v>
      </c>
      <c r="G246" t="s">
        <v>120</v>
      </c>
      <c r="H246" t="s">
        <v>19</v>
      </c>
      <c r="I246" t="s">
        <v>205</v>
      </c>
      <c r="J246" t="s">
        <v>22</v>
      </c>
    </row>
    <row r="247" spans="1:10">
      <c r="A247" t="str">
        <f t="shared" si="6"/>
        <v>Amelie NGO</v>
      </c>
      <c r="B247" t="str">
        <f t="shared" si="7"/>
        <v>BOURGES TRIATHLON Junior</v>
      </c>
      <c r="C247" t="s">
        <v>1443</v>
      </c>
      <c r="D247" t="s">
        <v>1442</v>
      </c>
      <c r="E247" t="s">
        <v>1441</v>
      </c>
      <c r="F247" t="s">
        <v>1440</v>
      </c>
      <c r="G247" t="s">
        <v>120</v>
      </c>
      <c r="H247" t="s">
        <v>19</v>
      </c>
      <c r="I247" t="s">
        <v>205</v>
      </c>
      <c r="J247" t="s">
        <v>24</v>
      </c>
    </row>
    <row r="248" spans="1:10">
      <c r="A248" t="str">
        <f t="shared" si="6"/>
        <v>Violette NORMAND</v>
      </c>
      <c r="B248" t="str">
        <f t="shared" si="7"/>
        <v>BOURGES TRIATHLON Minime</v>
      </c>
      <c r="C248" t="s">
        <v>1439</v>
      </c>
      <c r="D248" t="s">
        <v>1438</v>
      </c>
      <c r="E248" t="s">
        <v>811</v>
      </c>
      <c r="F248" t="s">
        <v>1437</v>
      </c>
      <c r="G248" t="s">
        <v>120</v>
      </c>
      <c r="H248" t="s">
        <v>19</v>
      </c>
      <c r="I248" t="s">
        <v>205</v>
      </c>
      <c r="J248" t="s">
        <v>23</v>
      </c>
    </row>
    <row r="249" spans="1:10">
      <c r="A249" t="str">
        <f t="shared" si="6"/>
        <v>Loahna PAULHIAC</v>
      </c>
      <c r="B249" t="str">
        <f t="shared" si="7"/>
        <v>BOURGES TRIATHLON Senior</v>
      </c>
      <c r="C249" t="s">
        <v>1436</v>
      </c>
      <c r="D249" t="s">
        <v>1435</v>
      </c>
      <c r="E249" t="s">
        <v>1434</v>
      </c>
      <c r="F249" t="s">
        <v>1433</v>
      </c>
      <c r="G249" t="s">
        <v>120</v>
      </c>
      <c r="H249" t="s">
        <v>19</v>
      </c>
      <c r="I249" t="s">
        <v>84</v>
      </c>
      <c r="J249" t="s">
        <v>83</v>
      </c>
    </row>
    <row r="250" spans="1:10">
      <c r="A250" t="str">
        <f t="shared" si="6"/>
        <v>ANTOINE PERCEBOIS</v>
      </c>
      <c r="B250" t="str">
        <f t="shared" si="7"/>
        <v>BOURGES TRIATHLON Vétéran</v>
      </c>
      <c r="C250" t="s">
        <v>1432</v>
      </c>
      <c r="D250" t="s">
        <v>971</v>
      </c>
      <c r="E250" t="s">
        <v>1431</v>
      </c>
      <c r="F250" t="s">
        <v>1430</v>
      </c>
      <c r="G250" t="s">
        <v>21</v>
      </c>
      <c r="H250" t="s">
        <v>19</v>
      </c>
      <c r="I250" t="s">
        <v>84</v>
      </c>
      <c r="J250" t="s">
        <v>96</v>
      </c>
    </row>
    <row r="251" spans="1:10">
      <c r="A251" t="str">
        <f t="shared" si="6"/>
        <v>LAURA PERRICHON</v>
      </c>
      <c r="B251" t="str">
        <f t="shared" si="7"/>
        <v>BOURGES TRIATHLON Senior</v>
      </c>
      <c r="C251" t="s">
        <v>1429</v>
      </c>
      <c r="D251" t="s">
        <v>1428</v>
      </c>
      <c r="E251" t="s">
        <v>1424</v>
      </c>
      <c r="F251" t="s">
        <v>1427</v>
      </c>
      <c r="G251" t="s">
        <v>120</v>
      </c>
      <c r="H251" t="s">
        <v>19</v>
      </c>
      <c r="I251" t="s">
        <v>84</v>
      </c>
      <c r="J251" t="s">
        <v>83</v>
      </c>
    </row>
    <row r="252" spans="1:10">
      <c r="A252" t="str">
        <f t="shared" si="6"/>
        <v>FABRICE PERRICHON</v>
      </c>
      <c r="B252" t="str">
        <f t="shared" si="7"/>
        <v>BOURGES TRIATHLON Vétéran</v>
      </c>
      <c r="C252" t="s">
        <v>1426</v>
      </c>
      <c r="D252" t="s">
        <v>1425</v>
      </c>
      <c r="E252" t="s">
        <v>1424</v>
      </c>
      <c r="F252" t="s">
        <v>1423</v>
      </c>
      <c r="G252" t="s">
        <v>21</v>
      </c>
      <c r="H252" t="s">
        <v>19</v>
      </c>
      <c r="I252" t="s">
        <v>84</v>
      </c>
      <c r="J252" t="s">
        <v>96</v>
      </c>
    </row>
    <row r="253" spans="1:10">
      <c r="A253" t="str">
        <f t="shared" si="6"/>
        <v>INGRID PETIT</v>
      </c>
      <c r="B253" t="str">
        <f t="shared" si="7"/>
        <v>BOURGES TRIATHLON Vétéran</v>
      </c>
      <c r="C253" t="s">
        <v>1422</v>
      </c>
      <c r="D253" t="s">
        <v>1421</v>
      </c>
      <c r="E253" t="s">
        <v>1420</v>
      </c>
      <c r="F253" t="s">
        <v>1419</v>
      </c>
      <c r="G253" t="s">
        <v>120</v>
      </c>
      <c r="H253" t="s">
        <v>19</v>
      </c>
      <c r="I253" t="s">
        <v>84</v>
      </c>
      <c r="J253" t="s">
        <v>96</v>
      </c>
    </row>
    <row r="254" spans="1:10">
      <c r="A254" t="str">
        <f t="shared" si="6"/>
        <v>Matthieu PLA</v>
      </c>
      <c r="B254" t="str">
        <f t="shared" si="7"/>
        <v>BOURGES TRIATHLON Senior</v>
      </c>
      <c r="C254" t="s">
        <v>1418</v>
      </c>
      <c r="D254" t="s">
        <v>274</v>
      </c>
      <c r="E254" t="s">
        <v>1417</v>
      </c>
      <c r="F254" t="s">
        <v>1416</v>
      </c>
      <c r="G254" t="s">
        <v>21</v>
      </c>
      <c r="H254" t="s">
        <v>19</v>
      </c>
      <c r="I254" t="s">
        <v>84</v>
      </c>
      <c r="J254" t="s">
        <v>83</v>
      </c>
    </row>
    <row r="255" spans="1:10">
      <c r="A255" t="str">
        <f t="shared" si="6"/>
        <v>CLEMENCE POULET</v>
      </c>
      <c r="B255" t="str">
        <f t="shared" si="7"/>
        <v>BOURGES TRIATHLON Minime</v>
      </c>
      <c r="C255" t="s">
        <v>1415</v>
      </c>
      <c r="D255" t="s">
        <v>1414</v>
      </c>
      <c r="E255" t="s">
        <v>1413</v>
      </c>
      <c r="F255" t="s">
        <v>1412</v>
      </c>
      <c r="G255" t="s">
        <v>120</v>
      </c>
      <c r="H255" t="s">
        <v>19</v>
      </c>
      <c r="I255" t="s">
        <v>259</v>
      </c>
      <c r="J255" t="s">
        <v>23</v>
      </c>
    </row>
    <row r="256" spans="1:10">
      <c r="A256" t="str">
        <f t="shared" si="6"/>
        <v>Manon PROST ROMAND</v>
      </c>
      <c r="B256" t="str">
        <f t="shared" si="7"/>
        <v>BOURGES TRIATHLON Senior</v>
      </c>
      <c r="C256" t="s">
        <v>1411</v>
      </c>
      <c r="D256" t="s">
        <v>605</v>
      </c>
      <c r="E256" t="s">
        <v>1410</v>
      </c>
      <c r="F256" t="s">
        <v>1409</v>
      </c>
      <c r="G256" t="s">
        <v>120</v>
      </c>
      <c r="H256" t="s">
        <v>19</v>
      </c>
      <c r="I256" t="s">
        <v>115</v>
      </c>
      <c r="J256" t="s">
        <v>83</v>
      </c>
    </row>
    <row r="257" spans="1:10">
      <c r="A257" t="str">
        <f t="shared" si="6"/>
        <v>LYDIA RITACCO</v>
      </c>
      <c r="B257" t="str">
        <f t="shared" si="7"/>
        <v>BOURGES TRIATHLON Vétéran</v>
      </c>
      <c r="C257" t="s">
        <v>1408</v>
      </c>
      <c r="D257" t="s">
        <v>1407</v>
      </c>
      <c r="E257" t="s">
        <v>1406</v>
      </c>
      <c r="F257" t="s">
        <v>1405</v>
      </c>
      <c r="G257" t="s">
        <v>120</v>
      </c>
      <c r="H257" t="s">
        <v>19</v>
      </c>
      <c r="I257" t="s">
        <v>84</v>
      </c>
      <c r="J257" t="s">
        <v>96</v>
      </c>
    </row>
    <row r="258" spans="1:10">
      <c r="A258" t="str">
        <f t="shared" si="6"/>
        <v>Mahe ROBERT</v>
      </c>
      <c r="B258" t="str">
        <f t="shared" si="7"/>
        <v>BOURGES TRIATHLON Benjamin</v>
      </c>
      <c r="C258" t="s">
        <v>1404</v>
      </c>
      <c r="D258" t="s">
        <v>1403</v>
      </c>
      <c r="E258" t="s">
        <v>244</v>
      </c>
      <c r="F258" t="s">
        <v>1402</v>
      </c>
      <c r="G258" t="s">
        <v>21</v>
      </c>
      <c r="H258" t="s">
        <v>19</v>
      </c>
      <c r="I258" t="s">
        <v>205</v>
      </c>
      <c r="J258" t="s">
        <v>22</v>
      </c>
    </row>
    <row r="259" spans="1:10">
      <c r="A259" t="str">
        <f t="shared" ref="A259:A322" si="8">CONCATENATE(D259," ",E259)</f>
        <v>Sebastien ROBERT</v>
      </c>
      <c r="B259" t="str">
        <f t="shared" ref="B259:B322" si="9">CONCATENATE(H259," ",J259)</f>
        <v>BOURGES TRIATHLON Vétéran</v>
      </c>
      <c r="C259" t="s">
        <v>1401</v>
      </c>
      <c r="D259" t="s">
        <v>123</v>
      </c>
      <c r="E259" t="s">
        <v>244</v>
      </c>
      <c r="F259" t="s">
        <v>1400</v>
      </c>
      <c r="G259" t="s">
        <v>21</v>
      </c>
      <c r="H259" t="s">
        <v>19</v>
      </c>
      <c r="I259" t="s">
        <v>84</v>
      </c>
      <c r="J259" t="s">
        <v>96</v>
      </c>
    </row>
    <row r="260" spans="1:10">
      <c r="A260" t="str">
        <f t="shared" si="8"/>
        <v>Leon ROZETTE</v>
      </c>
      <c r="B260" t="str">
        <f t="shared" si="9"/>
        <v>BOURGES TRIATHLON Pupille</v>
      </c>
      <c r="C260" t="s">
        <v>1399</v>
      </c>
      <c r="D260" t="s">
        <v>1314</v>
      </c>
      <c r="E260" t="s">
        <v>1396</v>
      </c>
      <c r="F260" t="s">
        <v>1398</v>
      </c>
      <c r="G260" t="s">
        <v>21</v>
      </c>
      <c r="H260" t="s">
        <v>19</v>
      </c>
      <c r="I260" t="s">
        <v>205</v>
      </c>
      <c r="J260" t="s">
        <v>32</v>
      </c>
    </row>
    <row r="261" spans="1:10">
      <c r="A261" t="str">
        <f t="shared" si="8"/>
        <v>Maxime ROZETTE</v>
      </c>
      <c r="B261" t="str">
        <f t="shared" si="9"/>
        <v>BOURGES TRIATHLON Vétéran</v>
      </c>
      <c r="C261" t="s">
        <v>1397</v>
      </c>
      <c r="D261" t="s">
        <v>790</v>
      </c>
      <c r="E261" t="s">
        <v>1396</v>
      </c>
      <c r="F261" t="s">
        <v>1395</v>
      </c>
      <c r="G261" t="s">
        <v>21</v>
      </c>
      <c r="H261" t="s">
        <v>19</v>
      </c>
      <c r="I261" t="s">
        <v>84</v>
      </c>
      <c r="J261" t="s">
        <v>96</v>
      </c>
    </row>
    <row r="262" spans="1:10">
      <c r="A262" t="str">
        <f t="shared" si="8"/>
        <v>CECILE RUFFINO</v>
      </c>
      <c r="B262" t="str">
        <f t="shared" si="9"/>
        <v>BOURGES TRIATHLON Senior</v>
      </c>
      <c r="C262" t="s">
        <v>1394</v>
      </c>
      <c r="D262" t="s">
        <v>1393</v>
      </c>
      <c r="E262" t="s">
        <v>1392</v>
      </c>
      <c r="F262" t="s">
        <v>1391</v>
      </c>
      <c r="G262" t="s">
        <v>120</v>
      </c>
      <c r="H262" t="s">
        <v>19</v>
      </c>
      <c r="I262" t="s">
        <v>115</v>
      </c>
      <c r="J262" t="s">
        <v>83</v>
      </c>
    </row>
    <row r="263" spans="1:10">
      <c r="A263" t="str">
        <f t="shared" si="8"/>
        <v>Tim SAUVANNET</v>
      </c>
      <c r="B263" t="str">
        <f t="shared" si="9"/>
        <v>BOURGES TRIATHLON Minime</v>
      </c>
      <c r="C263" t="s">
        <v>1390</v>
      </c>
      <c r="D263" t="s">
        <v>1389</v>
      </c>
      <c r="E263" t="s">
        <v>1377</v>
      </c>
      <c r="F263" t="s">
        <v>1388</v>
      </c>
      <c r="G263" t="s">
        <v>21</v>
      </c>
      <c r="H263" t="s">
        <v>19</v>
      </c>
      <c r="I263" t="s">
        <v>205</v>
      </c>
      <c r="J263" t="s">
        <v>23</v>
      </c>
    </row>
    <row r="264" spans="1:10">
      <c r="A264" t="str">
        <f t="shared" si="8"/>
        <v>Blandine SAUVANNET</v>
      </c>
      <c r="B264" t="str">
        <f t="shared" si="9"/>
        <v>BOURGES TRIATHLON Cadet</v>
      </c>
      <c r="C264" t="s">
        <v>1387</v>
      </c>
      <c r="D264" t="s">
        <v>1386</v>
      </c>
      <c r="E264" t="s">
        <v>1377</v>
      </c>
      <c r="F264" t="s">
        <v>1385</v>
      </c>
      <c r="G264" t="s">
        <v>120</v>
      </c>
      <c r="H264" t="s">
        <v>19</v>
      </c>
      <c r="I264" t="s">
        <v>205</v>
      </c>
      <c r="J264" t="s">
        <v>20</v>
      </c>
    </row>
    <row r="265" spans="1:10">
      <c r="A265" t="str">
        <f t="shared" si="8"/>
        <v>Lea SAUVANNET</v>
      </c>
      <c r="B265" t="str">
        <f t="shared" si="9"/>
        <v>BOURGES TRIATHLON Benjamin</v>
      </c>
      <c r="C265" t="s">
        <v>1384</v>
      </c>
      <c r="D265" t="s">
        <v>1383</v>
      </c>
      <c r="E265" t="s">
        <v>1377</v>
      </c>
      <c r="F265" t="s">
        <v>1382</v>
      </c>
      <c r="G265" t="s">
        <v>120</v>
      </c>
      <c r="H265" t="s">
        <v>19</v>
      </c>
      <c r="I265" t="s">
        <v>259</v>
      </c>
      <c r="J265" t="s">
        <v>22</v>
      </c>
    </row>
    <row r="266" spans="1:10">
      <c r="A266" t="str">
        <f t="shared" si="8"/>
        <v>Sebastien SAUVANNET</v>
      </c>
      <c r="B266" t="str">
        <f t="shared" si="9"/>
        <v>BOURGES TRIATHLON Vétéran</v>
      </c>
      <c r="C266" t="s">
        <v>1381</v>
      </c>
      <c r="D266" t="s">
        <v>123</v>
      </c>
      <c r="E266" t="s">
        <v>1377</v>
      </c>
      <c r="F266" t="s">
        <v>1380</v>
      </c>
      <c r="G266" t="s">
        <v>21</v>
      </c>
      <c r="H266" t="s">
        <v>19</v>
      </c>
      <c r="I266" t="s">
        <v>115</v>
      </c>
      <c r="J266" t="s">
        <v>96</v>
      </c>
    </row>
    <row r="267" spans="1:10">
      <c r="A267" t="str">
        <f t="shared" si="8"/>
        <v>Aurore SAUVANNET</v>
      </c>
      <c r="B267" t="str">
        <f t="shared" si="9"/>
        <v>BOURGES TRIATHLON Vétéran</v>
      </c>
      <c r="C267" t="s">
        <v>1379</v>
      </c>
      <c r="D267" t="s">
        <v>1378</v>
      </c>
      <c r="E267" t="s">
        <v>1377</v>
      </c>
      <c r="F267" t="s">
        <v>1376</v>
      </c>
      <c r="G267" t="s">
        <v>120</v>
      </c>
      <c r="H267" t="s">
        <v>19</v>
      </c>
      <c r="I267" t="s">
        <v>84</v>
      </c>
      <c r="J267" t="s">
        <v>96</v>
      </c>
    </row>
    <row r="268" spans="1:10">
      <c r="A268" t="str">
        <f t="shared" si="8"/>
        <v>ACHILLE TARANNE</v>
      </c>
      <c r="B268" t="str">
        <f t="shared" si="9"/>
        <v>BOURGES TRIATHLON Pupille</v>
      </c>
      <c r="C268" t="s">
        <v>1375</v>
      </c>
      <c r="D268" t="s">
        <v>1374</v>
      </c>
      <c r="E268" t="s">
        <v>1373</v>
      </c>
      <c r="F268" t="s">
        <v>1372</v>
      </c>
      <c r="G268" t="s">
        <v>21</v>
      </c>
      <c r="H268" t="s">
        <v>19</v>
      </c>
      <c r="I268" t="s">
        <v>205</v>
      </c>
      <c r="J268" t="s">
        <v>32</v>
      </c>
    </row>
    <row r="269" spans="1:10">
      <c r="A269" t="str">
        <f t="shared" si="8"/>
        <v>Thomas TIRLOIT</v>
      </c>
      <c r="B269" t="str">
        <f t="shared" si="9"/>
        <v>BOURGES TRIATHLON Senior</v>
      </c>
      <c r="C269" t="s">
        <v>1371</v>
      </c>
      <c r="D269" t="s">
        <v>135</v>
      </c>
      <c r="E269" t="s">
        <v>1370</v>
      </c>
      <c r="F269" t="s">
        <v>1369</v>
      </c>
      <c r="G269" t="s">
        <v>21</v>
      </c>
      <c r="H269" t="s">
        <v>19</v>
      </c>
      <c r="I269" t="s">
        <v>84</v>
      </c>
      <c r="J269" t="s">
        <v>83</v>
      </c>
    </row>
    <row r="270" spans="1:10">
      <c r="A270" t="str">
        <f t="shared" si="8"/>
        <v xml:space="preserve">Raphael  TIRLOIT </v>
      </c>
      <c r="B270" t="str">
        <f t="shared" si="9"/>
        <v>BOURGES TRIATHLON Pupille</v>
      </c>
      <c r="C270" t="s">
        <v>1368</v>
      </c>
      <c r="D270" t="s">
        <v>1367</v>
      </c>
      <c r="E270" t="s">
        <v>1366</v>
      </c>
      <c r="F270" t="s">
        <v>1365</v>
      </c>
      <c r="G270" t="s">
        <v>21</v>
      </c>
      <c r="H270" t="s">
        <v>19</v>
      </c>
      <c r="I270" t="s">
        <v>205</v>
      </c>
      <c r="J270" t="s">
        <v>32</v>
      </c>
    </row>
    <row r="271" spans="1:10">
      <c r="A271" t="str">
        <f t="shared" si="8"/>
        <v>Heloise TISSANDIER</v>
      </c>
      <c r="B271" t="str">
        <f t="shared" si="9"/>
        <v>BOURGES TRIATHLON Vétéran</v>
      </c>
      <c r="C271" t="s">
        <v>1364</v>
      </c>
      <c r="D271" t="s">
        <v>1363</v>
      </c>
      <c r="E271" t="s">
        <v>1362</v>
      </c>
      <c r="F271" t="s">
        <v>1361</v>
      </c>
      <c r="G271" t="s">
        <v>120</v>
      </c>
      <c r="H271" t="s">
        <v>19</v>
      </c>
      <c r="I271" t="s">
        <v>115</v>
      </c>
      <c r="J271" t="s">
        <v>96</v>
      </c>
    </row>
    <row r="272" spans="1:10">
      <c r="A272" t="str">
        <f t="shared" si="8"/>
        <v>MARTIN VUILLEMOT</v>
      </c>
      <c r="B272" t="str">
        <f t="shared" si="9"/>
        <v>BOURGES TRIATHLON Pupille</v>
      </c>
      <c r="C272" t="s">
        <v>1360</v>
      </c>
      <c r="D272" t="s">
        <v>871</v>
      </c>
      <c r="E272" t="s">
        <v>1359</v>
      </c>
      <c r="F272" t="s">
        <v>1358</v>
      </c>
      <c r="G272" t="s">
        <v>21</v>
      </c>
      <c r="H272" t="s">
        <v>19</v>
      </c>
      <c r="I272" t="s">
        <v>205</v>
      </c>
      <c r="J272" t="s">
        <v>32</v>
      </c>
    </row>
    <row r="273" spans="1:10">
      <c r="A273" t="str">
        <f t="shared" si="8"/>
        <v>Damien DE RUFFRAY</v>
      </c>
      <c r="B273" t="str">
        <f t="shared" si="9"/>
        <v>BRENNE TRIATHLON Vétéran</v>
      </c>
      <c r="C273" t="s">
        <v>1357</v>
      </c>
      <c r="D273" t="s">
        <v>1139</v>
      </c>
      <c r="E273" t="s">
        <v>1356</v>
      </c>
      <c r="F273" t="s">
        <v>1355</v>
      </c>
      <c r="G273" t="s">
        <v>21</v>
      </c>
      <c r="H273" t="s">
        <v>82</v>
      </c>
      <c r="I273" t="s">
        <v>84</v>
      </c>
      <c r="J273" t="s">
        <v>96</v>
      </c>
    </row>
    <row r="274" spans="1:10">
      <c r="A274" t="str">
        <f t="shared" si="8"/>
        <v>Mathieu RETAUD</v>
      </c>
      <c r="B274" t="str">
        <f t="shared" si="9"/>
        <v>BRENNE TRIATHLON Vétéran</v>
      </c>
      <c r="C274" t="s">
        <v>1354</v>
      </c>
      <c r="D274" t="s">
        <v>143</v>
      </c>
      <c r="E274" t="s">
        <v>1353</v>
      </c>
      <c r="F274" t="s">
        <v>1352</v>
      </c>
      <c r="G274" t="s">
        <v>21</v>
      </c>
      <c r="H274" t="s">
        <v>82</v>
      </c>
      <c r="I274" t="s">
        <v>84</v>
      </c>
      <c r="J274" t="s">
        <v>96</v>
      </c>
    </row>
    <row r="275" spans="1:10">
      <c r="A275" t="str">
        <f t="shared" si="8"/>
        <v>Samuel SAUDRAIS</v>
      </c>
      <c r="B275" t="str">
        <f t="shared" si="9"/>
        <v>BRENNE TRIATHLON Vétéran</v>
      </c>
      <c r="C275" t="s">
        <v>1351</v>
      </c>
      <c r="D275" t="s">
        <v>914</v>
      </c>
      <c r="E275" t="s">
        <v>1350</v>
      </c>
      <c r="F275" t="s">
        <v>1349</v>
      </c>
      <c r="G275" t="s">
        <v>21</v>
      </c>
      <c r="H275" t="s">
        <v>82</v>
      </c>
      <c r="I275" t="s">
        <v>84</v>
      </c>
      <c r="J275" t="s">
        <v>96</v>
      </c>
    </row>
    <row r="276" spans="1:10">
      <c r="A276" t="str">
        <f t="shared" si="8"/>
        <v>Abderrazak ABASSI</v>
      </c>
      <c r="B276" t="str">
        <f t="shared" si="9"/>
        <v>C CHARTRES METROPOLE TRIATHLON Vétéran</v>
      </c>
      <c r="C276" t="s">
        <v>1348</v>
      </c>
      <c r="D276" t="s">
        <v>1347</v>
      </c>
      <c r="E276" t="s">
        <v>1346</v>
      </c>
      <c r="F276" t="s">
        <v>1345</v>
      </c>
      <c r="G276" t="s">
        <v>21</v>
      </c>
      <c r="H276" t="s">
        <v>99</v>
      </c>
      <c r="I276" t="s">
        <v>115</v>
      </c>
      <c r="J276" t="s">
        <v>96</v>
      </c>
    </row>
    <row r="277" spans="1:10">
      <c r="A277" t="str">
        <f t="shared" si="8"/>
        <v>Laoza ABASSI ROUAULT</v>
      </c>
      <c r="B277" t="str">
        <f t="shared" si="9"/>
        <v>C CHARTRES METROPOLE TRIATHLON Benjamin</v>
      </c>
      <c r="C277" t="s">
        <v>1344</v>
      </c>
      <c r="D277" t="s">
        <v>1343</v>
      </c>
      <c r="E277" t="s">
        <v>1342</v>
      </c>
      <c r="F277" t="s">
        <v>1341</v>
      </c>
      <c r="G277" t="s">
        <v>120</v>
      </c>
      <c r="H277" t="s">
        <v>99</v>
      </c>
      <c r="I277" t="s">
        <v>205</v>
      </c>
      <c r="J277" t="s">
        <v>22</v>
      </c>
    </row>
    <row r="278" spans="1:10">
      <c r="A278" t="str">
        <f t="shared" si="8"/>
        <v>XAVIER ALANORE</v>
      </c>
      <c r="B278" t="str">
        <f t="shared" si="9"/>
        <v>C CHARTRES METROPOLE TRIATHLON Senior</v>
      </c>
      <c r="C278" t="s">
        <v>1340</v>
      </c>
      <c r="D278" t="s">
        <v>518</v>
      </c>
      <c r="E278" t="s">
        <v>1339</v>
      </c>
      <c r="F278" t="s">
        <v>1338</v>
      </c>
      <c r="G278" t="s">
        <v>21</v>
      </c>
      <c r="H278" t="s">
        <v>99</v>
      </c>
      <c r="I278" t="s">
        <v>84</v>
      </c>
      <c r="J278" t="s">
        <v>83</v>
      </c>
    </row>
    <row r="279" spans="1:10">
      <c r="A279" t="str">
        <f t="shared" si="8"/>
        <v>Adrien ARLOT</v>
      </c>
      <c r="B279" t="str">
        <f t="shared" si="9"/>
        <v>C CHARTRES METROPOLE TRIATHLON Senior</v>
      </c>
      <c r="C279" t="s">
        <v>6134</v>
      </c>
      <c r="D279" t="s">
        <v>159</v>
      </c>
      <c r="E279" t="s">
        <v>6133</v>
      </c>
      <c r="F279" t="s">
        <v>6132</v>
      </c>
      <c r="G279" t="s">
        <v>21</v>
      </c>
      <c r="H279" t="s">
        <v>99</v>
      </c>
      <c r="I279" t="s">
        <v>84</v>
      </c>
      <c r="J279" t="s">
        <v>83</v>
      </c>
    </row>
    <row r="280" spans="1:10">
      <c r="A280" t="str">
        <f t="shared" si="8"/>
        <v>Lilou AUVRAY</v>
      </c>
      <c r="B280" t="str">
        <f t="shared" si="9"/>
        <v>C CHARTRES METROPOLE TRIATHLON Benjamin</v>
      </c>
      <c r="C280" t="s">
        <v>1337</v>
      </c>
      <c r="D280" t="s">
        <v>1336</v>
      </c>
      <c r="E280" t="s">
        <v>1330</v>
      </c>
      <c r="F280" t="s">
        <v>1335</v>
      </c>
      <c r="G280" t="s">
        <v>120</v>
      </c>
      <c r="H280" t="s">
        <v>99</v>
      </c>
      <c r="I280" t="s">
        <v>205</v>
      </c>
      <c r="J280" t="s">
        <v>22</v>
      </c>
    </row>
    <row r="281" spans="1:10">
      <c r="A281" t="str">
        <f t="shared" si="8"/>
        <v>LUDIVINE AUVRAY</v>
      </c>
      <c r="B281" t="str">
        <f t="shared" si="9"/>
        <v>C CHARTRES METROPOLE TRIATHLON Vétéran</v>
      </c>
      <c r="C281" t="s">
        <v>1334</v>
      </c>
      <c r="D281" t="s">
        <v>1333</v>
      </c>
      <c r="E281" t="s">
        <v>1330</v>
      </c>
      <c r="F281" t="s">
        <v>1332</v>
      </c>
      <c r="G281" t="s">
        <v>120</v>
      </c>
      <c r="H281" t="s">
        <v>99</v>
      </c>
      <c r="I281" t="s">
        <v>84</v>
      </c>
      <c r="J281" t="s">
        <v>96</v>
      </c>
    </row>
    <row r="282" spans="1:10">
      <c r="A282" t="str">
        <f t="shared" si="8"/>
        <v>Arnaud AUVRAY</v>
      </c>
      <c r="B282" t="str">
        <f t="shared" si="9"/>
        <v>C CHARTRES METROPOLE TRIATHLON Vétéran</v>
      </c>
      <c r="C282" t="s">
        <v>1331</v>
      </c>
      <c r="D282" t="s">
        <v>769</v>
      </c>
      <c r="E282" t="s">
        <v>1330</v>
      </c>
      <c r="F282" t="s">
        <v>1329</v>
      </c>
      <c r="G282" t="s">
        <v>21</v>
      </c>
      <c r="H282" t="s">
        <v>99</v>
      </c>
      <c r="I282" t="s">
        <v>84</v>
      </c>
      <c r="J282" t="s">
        <v>96</v>
      </c>
    </row>
    <row r="283" spans="1:10">
      <c r="A283" t="str">
        <f t="shared" si="8"/>
        <v>Simon BACHELET</v>
      </c>
      <c r="B283" t="str">
        <f t="shared" si="9"/>
        <v>C CHARTRES METROPOLE TRIATHLON Senior</v>
      </c>
      <c r="C283" t="s">
        <v>1328</v>
      </c>
      <c r="D283" t="s">
        <v>832</v>
      </c>
      <c r="E283" t="s">
        <v>1327</v>
      </c>
      <c r="F283" t="s">
        <v>1326</v>
      </c>
      <c r="G283" t="s">
        <v>21</v>
      </c>
      <c r="H283" t="s">
        <v>99</v>
      </c>
      <c r="I283" t="s">
        <v>84</v>
      </c>
      <c r="J283" t="s">
        <v>83</v>
      </c>
    </row>
    <row r="284" spans="1:10">
      <c r="A284" t="str">
        <f t="shared" si="8"/>
        <v>JEAN YVES BACHELIER</v>
      </c>
      <c r="B284" t="str">
        <f t="shared" si="9"/>
        <v>C CHARTRES METROPOLE TRIATHLON Vétéran</v>
      </c>
      <c r="C284" t="s">
        <v>1325</v>
      </c>
      <c r="D284" t="s">
        <v>1324</v>
      </c>
      <c r="E284" t="s">
        <v>1323</v>
      </c>
      <c r="F284" t="s">
        <v>1322</v>
      </c>
      <c r="G284" t="s">
        <v>21</v>
      </c>
      <c r="H284" t="s">
        <v>99</v>
      </c>
      <c r="I284" t="s">
        <v>115</v>
      </c>
      <c r="J284" t="s">
        <v>96</v>
      </c>
    </row>
    <row r="285" spans="1:10">
      <c r="A285" t="str">
        <f t="shared" si="8"/>
        <v>Jean BAILLEUX</v>
      </c>
      <c r="B285" t="str">
        <f t="shared" si="9"/>
        <v>C CHARTRES METROPOLE TRIATHLON Cadet</v>
      </c>
      <c r="C285" t="s">
        <v>1321</v>
      </c>
      <c r="D285" t="s">
        <v>1320</v>
      </c>
      <c r="E285" t="s">
        <v>1313</v>
      </c>
      <c r="F285" t="s">
        <v>1319</v>
      </c>
      <c r="G285" t="s">
        <v>21</v>
      </c>
      <c r="H285" t="s">
        <v>99</v>
      </c>
      <c r="I285" t="s">
        <v>297</v>
      </c>
      <c r="J285" t="s">
        <v>20</v>
      </c>
    </row>
    <row r="286" spans="1:10">
      <c r="A286" t="str">
        <f t="shared" si="8"/>
        <v>Annette BAILLEUX</v>
      </c>
      <c r="B286" t="str">
        <f t="shared" si="9"/>
        <v>C CHARTRES METROPOLE TRIATHLON Vétéran</v>
      </c>
      <c r="C286" t="s">
        <v>1318</v>
      </c>
      <c r="D286" t="s">
        <v>1317</v>
      </c>
      <c r="E286" t="s">
        <v>1313</v>
      </c>
      <c r="F286" t="s">
        <v>1316</v>
      </c>
      <c r="G286" t="s">
        <v>120</v>
      </c>
      <c r="H286" t="s">
        <v>99</v>
      </c>
      <c r="I286" t="s">
        <v>297</v>
      </c>
      <c r="J286" t="s">
        <v>96</v>
      </c>
    </row>
    <row r="287" spans="1:10">
      <c r="A287" t="str">
        <f t="shared" si="8"/>
        <v>Leon BAILLEUX</v>
      </c>
      <c r="B287" t="str">
        <f t="shared" si="9"/>
        <v>C CHARTRES METROPOLE TRIATHLON Benjamin</v>
      </c>
      <c r="C287" t="s">
        <v>1315</v>
      </c>
      <c r="D287" t="s">
        <v>1314</v>
      </c>
      <c r="E287" t="s">
        <v>1313</v>
      </c>
      <c r="F287" t="s">
        <v>1312</v>
      </c>
      <c r="G287" t="s">
        <v>21</v>
      </c>
      <c r="H287" t="s">
        <v>99</v>
      </c>
      <c r="I287" t="s">
        <v>205</v>
      </c>
      <c r="J287" t="s">
        <v>22</v>
      </c>
    </row>
    <row r="288" spans="1:10">
      <c r="A288" t="str">
        <f t="shared" si="8"/>
        <v>Sofiane BARCHOUNE</v>
      </c>
      <c r="B288" t="str">
        <f t="shared" si="9"/>
        <v>C CHARTRES METROPOLE TRIATHLON Minime</v>
      </c>
      <c r="C288" t="s">
        <v>1311</v>
      </c>
      <c r="D288" t="s">
        <v>1310</v>
      </c>
      <c r="E288" t="s">
        <v>1309</v>
      </c>
      <c r="F288" t="s">
        <v>1308</v>
      </c>
      <c r="G288" t="s">
        <v>21</v>
      </c>
      <c r="H288" t="s">
        <v>99</v>
      </c>
      <c r="I288" t="s">
        <v>205</v>
      </c>
      <c r="J288" t="s">
        <v>23</v>
      </c>
    </row>
    <row r="289" spans="1:10">
      <c r="A289" t="str">
        <f t="shared" si="8"/>
        <v>Alexandra BARRE</v>
      </c>
      <c r="B289" t="str">
        <f t="shared" si="9"/>
        <v>C CHARTRES METROPOLE TRIATHLON Senior</v>
      </c>
      <c r="C289" t="s">
        <v>1307</v>
      </c>
      <c r="D289" t="s">
        <v>1234</v>
      </c>
      <c r="E289" t="s">
        <v>1306</v>
      </c>
      <c r="F289" t="s">
        <v>1305</v>
      </c>
      <c r="G289" t="s">
        <v>120</v>
      </c>
      <c r="H289" t="s">
        <v>99</v>
      </c>
      <c r="I289" t="s">
        <v>84</v>
      </c>
      <c r="J289" t="s">
        <v>83</v>
      </c>
    </row>
    <row r="290" spans="1:10">
      <c r="A290" t="str">
        <f t="shared" si="8"/>
        <v>Romain BEAUCOUSIN</v>
      </c>
      <c r="B290" t="str">
        <f t="shared" si="9"/>
        <v>C CHARTRES METROPOLE TRIATHLON Senior</v>
      </c>
      <c r="C290" t="s">
        <v>1304</v>
      </c>
      <c r="D290" t="s">
        <v>1158</v>
      </c>
      <c r="E290" t="s">
        <v>1303</v>
      </c>
      <c r="F290" t="s">
        <v>1302</v>
      </c>
      <c r="G290" t="s">
        <v>21</v>
      </c>
      <c r="H290" t="s">
        <v>99</v>
      </c>
      <c r="I290" t="s">
        <v>84</v>
      </c>
      <c r="J290" t="s">
        <v>83</v>
      </c>
    </row>
    <row r="291" spans="1:10">
      <c r="A291" t="str">
        <f t="shared" si="8"/>
        <v>Evan BENOIT</v>
      </c>
      <c r="B291" t="str">
        <f t="shared" si="9"/>
        <v>C CHARTRES METROPOLE TRIATHLON Junior</v>
      </c>
      <c r="C291" t="s">
        <v>1301</v>
      </c>
      <c r="D291" t="s">
        <v>1300</v>
      </c>
      <c r="E291" t="s">
        <v>1299</v>
      </c>
      <c r="F291" t="s">
        <v>1298</v>
      </c>
      <c r="G291" t="s">
        <v>21</v>
      </c>
      <c r="H291" t="s">
        <v>99</v>
      </c>
      <c r="I291" t="s">
        <v>205</v>
      </c>
      <c r="J291" t="s">
        <v>24</v>
      </c>
    </row>
    <row r="292" spans="1:10">
      <c r="A292" t="str">
        <f t="shared" si="8"/>
        <v>VINCENT BIECHER</v>
      </c>
      <c r="B292" t="str">
        <f t="shared" si="9"/>
        <v>C CHARTRES METROPOLE TRIATHLON Cadet</v>
      </c>
      <c r="C292" t="s">
        <v>1297</v>
      </c>
      <c r="D292" t="s">
        <v>1296</v>
      </c>
      <c r="E292" t="s">
        <v>1295</v>
      </c>
      <c r="F292" t="s">
        <v>1294</v>
      </c>
      <c r="G292" t="s">
        <v>21</v>
      </c>
      <c r="H292" t="s">
        <v>99</v>
      </c>
      <c r="I292" t="s">
        <v>205</v>
      </c>
      <c r="J292" t="s">
        <v>20</v>
      </c>
    </row>
    <row r="293" spans="1:10">
      <c r="A293" t="str">
        <f t="shared" si="8"/>
        <v>Joseph BIGOT</v>
      </c>
      <c r="B293" t="str">
        <f t="shared" si="9"/>
        <v>C CHARTRES METROPOLE TRIATHLON Pupille</v>
      </c>
      <c r="C293" t="s">
        <v>1293</v>
      </c>
      <c r="D293" t="s">
        <v>1292</v>
      </c>
      <c r="E293" t="s">
        <v>1289</v>
      </c>
      <c r="F293" t="s">
        <v>1288</v>
      </c>
      <c r="G293" t="s">
        <v>21</v>
      </c>
      <c r="H293" t="s">
        <v>99</v>
      </c>
      <c r="I293" t="s">
        <v>205</v>
      </c>
      <c r="J293" t="s">
        <v>32</v>
      </c>
    </row>
    <row r="294" spans="1:10">
      <c r="A294" t="str">
        <f t="shared" si="8"/>
        <v>Hippolyte BIGOT</v>
      </c>
      <c r="B294" t="str">
        <f t="shared" si="9"/>
        <v>C CHARTRES METROPOLE TRIATHLON Pupille</v>
      </c>
      <c r="C294" t="s">
        <v>1291</v>
      </c>
      <c r="D294" t="s">
        <v>1290</v>
      </c>
      <c r="E294" t="s">
        <v>1289</v>
      </c>
      <c r="F294" t="s">
        <v>1288</v>
      </c>
      <c r="G294" t="s">
        <v>21</v>
      </c>
      <c r="H294" t="s">
        <v>99</v>
      </c>
      <c r="I294" t="s">
        <v>205</v>
      </c>
      <c r="J294" t="s">
        <v>32</v>
      </c>
    </row>
    <row r="295" spans="1:10">
      <c r="A295" t="str">
        <f t="shared" si="8"/>
        <v>Alexandre BINOIST</v>
      </c>
      <c r="B295" t="str">
        <f t="shared" si="9"/>
        <v>C CHARTRES METROPOLE TRIATHLON Senior</v>
      </c>
      <c r="C295" t="s">
        <v>1287</v>
      </c>
      <c r="D295" t="s">
        <v>864</v>
      </c>
      <c r="E295" t="s">
        <v>1286</v>
      </c>
      <c r="F295" t="s">
        <v>1285</v>
      </c>
      <c r="G295" t="s">
        <v>21</v>
      </c>
      <c r="H295" t="s">
        <v>99</v>
      </c>
      <c r="I295" t="s">
        <v>84</v>
      </c>
      <c r="J295" t="s">
        <v>83</v>
      </c>
    </row>
    <row r="296" spans="1:10">
      <c r="A296" t="str">
        <f t="shared" si="8"/>
        <v>Jean Christophe BODARD</v>
      </c>
      <c r="B296" t="str">
        <f t="shared" si="9"/>
        <v>C CHARTRES METROPOLE TRIATHLON Vétéran</v>
      </c>
      <c r="C296" t="s">
        <v>1284</v>
      </c>
      <c r="D296" t="s">
        <v>167</v>
      </c>
      <c r="E296" t="s">
        <v>113</v>
      </c>
      <c r="F296" t="s">
        <v>1283</v>
      </c>
      <c r="G296" t="s">
        <v>21</v>
      </c>
      <c r="H296" t="s">
        <v>99</v>
      </c>
      <c r="I296" t="s">
        <v>84</v>
      </c>
      <c r="J296" t="s">
        <v>96</v>
      </c>
    </row>
    <row r="297" spans="1:10">
      <c r="A297" t="str">
        <f t="shared" si="8"/>
        <v>Dorian BOUGOT</v>
      </c>
      <c r="B297" t="str">
        <f t="shared" si="9"/>
        <v>C CHARTRES METROPOLE TRIATHLON Junior</v>
      </c>
      <c r="C297" t="s">
        <v>1282</v>
      </c>
      <c r="D297" t="s">
        <v>1281</v>
      </c>
      <c r="E297" t="s">
        <v>1280</v>
      </c>
      <c r="F297" t="s">
        <v>1279</v>
      </c>
      <c r="G297" t="s">
        <v>21</v>
      </c>
      <c r="H297" t="s">
        <v>99</v>
      </c>
      <c r="I297" t="s">
        <v>205</v>
      </c>
      <c r="J297" t="s">
        <v>24</v>
      </c>
    </row>
    <row r="298" spans="1:10">
      <c r="A298" t="str">
        <f t="shared" si="8"/>
        <v>Jeremy BOUILLY</v>
      </c>
      <c r="B298" t="str">
        <f t="shared" si="9"/>
        <v>C CHARTRES METROPOLE TRIATHLON Senior</v>
      </c>
      <c r="C298" t="s">
        <v>1278</v>
      </c>
      <c r="D298" t="s">
        <v>530</v>
      </c>
      <c r="E298" t="s">
        <v>1277</v>
      </c>
      <c r="F298" t="s">
        <v>1276</v>
      </c>
      <c r="G298" t="s">
        <v>21</v>
      </c>
      <c r="H298" t="s">
        <v>99</v>
      </c>
      <c r="I298" t="s">
        <v>84</v>
      </c>
      <c r="J298" t="s">
        <v>83</v>
      </c>
    </row>
    <row r="299" spans="1:10">
      <c r="A299" t="str">
        <f t="shared" si="8"/>
        <v>Charlotte BOURDEAU</v>
      </c>
      <c r="B299" t="str">
        <f t="shared" si="9"/>
        <v>C CHARTRES METROPOLE TRIATHLON Senior</v>
      </c>
      <c r="C299" t="s">
        <v>1275</v>
      </c>
      <c r="D299" t="s">
        <v>872</v>
      </c>
      <c r="E299" t="s">
        <v>1274</v>
      </c>
      <c r="F299" t="s">
        <v>1273</v>
      </c>
      <c r="G299" t="s">
        <v>120</v>
      </c>
      <c r="H299" t="s">
        <v>99</v>
      </c>
      <c r="I299" t="s">
        <v>115</v>
      </c>
      <c r="J299" t="s">
        <v>83</v>
      </c>
    </row>
    <row r="300" spans="1:10">
      <c r="A300" t="str">
        <f t="shared" si="8"/>
        <v>Teliau BOURDET</v>
      </c>
      <c r="B300" t="str">
        <f t="shared" si="9"/>
        <v>C CHARTRES METROPOLE TRIATHLON Pupille</v>
      </c>
      <c r="C300" t="s">
        <v>1272</v>
      </c>
      <c r="D300" t="s">
        <v>1271</v>
      </c>
      <c r="E300" t="s">
        <v>1265</v>
      </c>
      <c r="F300" t="s">
        <v>1270</v>
      </c>
      <c r="G300" t="s">
        <v>21</v>
      </c>
      <c r="H300" t="s">
        <v>99</v>
      </c>
      <c r="I300" t="s">
        <v>205</v>
      </c>
      <c r="J300" t="s">
        <v>32</v>
      </c>
    </row>
    <row r="301" spans="1:10">
      <c r="A301" t="str">
        <f t="shared" si="8"/>
        <v>Azilis BOURDET</v>
      </c>
      <c r="B301" t="str">
        <f t="shared" si="9"/>
        <v>C CHARTRES METROPOLE TRIATHLON Benjamin</v>
      </c>
      <c r="C301" t="s">
        <v>1269</v>
      </c>
      <c r="D301" t="s">
        <v>1268</v>
      </c>
      <c r="E301" t="s">
        <v>1265</v>
      </c>
      <c r="F301" t="s">
        <v>1267</v>
      </c>
      <c r="G301" t="s">
        <v>120</v>
      </c>
      <c r="H301" t="s">
        <v>99</v>
      </c>
      <c r="I301" t="s">
        <v>205</v>
      </c>
      <c r="J301" t="s">
        <v>22</v>
      </c>
    </row>
    <row r="302" spans="1:10">
      <c r="A302" t="str">
        <f t="shared" si="8"/>
        <v>Thomas BOURDET</v>
      </c>
      <c r="B302" t="str">
        <f t="shared" si="9"/>
        <v>C CHARTRES METROPOLE TRIATHLON Vétéran</v>
      </c>
      <c r="C302" t="s">
        <v>1266</v>
      </c>
      <c r="D302" t="s">
        <v>135</v>
      </c>
      <c r="E302" t="s">
        <v>1265</v>
      </c>
      <c r="F302" t="s">
        <v>1264</v>
      </c>
      <c r="G302" t="s">
        <v>21</v>
      </c>
      <c r="H302" t="s">
        <v>99</v>
      </c>
      <c r="I302" t="s">
        <v>84</v>
      </c>
      <c r="J302" t="s">
        <v>96</v>
      </c>
    </row>
    <row r="303" spans="1:10">
      <c r="A303" t="str">
        <f t="shared" si="8"/>
        <v>DAVID BOYER</v>
      </c>
      <c r="B303" t="str">
        <f t="shared" si="9"/>
        <v>C CHARTRES METROPOLE TRIATHLON Vétéran</v>
      </c>
      <c r="C303" t="s">
        <v>1263</v>
      </c>
      <c r="D303" t="s">
        <v>975</v>
      </c>
      <c r="E303" t="s">
        <v>1262</v>
      </c>
      <c r="F303" t="s">
        <v>1261</v>
      </c>
      <c r="G303" t="s">
        <v>21</v>
      </c>
      <c r="H303" t="s">
        <v>99</v>
      </c>
      <c r="I303" t="s">
        <v>84</v>
      </c>
      <c r="J303" t="s">
        <v>96</v>
      </c>
    </row>
    <row r="304" spans="1:10">
      <c r="A304" t="str">
        <f t="shared" si="8"/>
        <v>Mederic BRETON</v>
      </c>
      <c r="B304" t="str">
        <f t="shared" si="9"/>
        <v>C CHARTRES METROPOLE TRIATHLON Vétéran</v>
      </c>
      <c r="C304" t="s">
        <v>1260</v>
      </c>
      <c r="D304" t="s">
        <v>1259</v>
      </c>
      <c r="E304" t="s">
        <v>1258</v>
      </c>
      <c r="F304" t="s">
        <v>1257</v>
      </c>
      <c r="G304" t="s">
        <v>21</v>
      </c>
      <c r="H304" t="s">
        <v>99</v>
      </c>
      <c r="I304" t="s">
        <v>84</v>
      </c>
      <c r="J304" t="s">
        <v>96</v>
      </c>
    </row>
    <row r="305" spans="1:10">
      <c r="A305" t="str">
        <f t="shared" si="8"/>
        <v>Elie BRZEZINSKI</v>
      </c>
      <c r="B305" t="str">
        <f t="shared" si="9"/>
        <v>C CHARTRES METROPOLE TRIATHLON Senior</v>
      </c>
      <c r="C305" t="s">
        <v>1256</v>
      </c>
      <c r="D305" t="s">
        <v>1255</v>
      </c>
      <c r="E305" t="s">
        <v>1254</v>
      </c>
      <c r="F305" t="s">
        <v>1253</v>
      </c>
      <c r="G305" t="s">
        <v>21</v>
      </c>
      <c r="H305" t="s">
        <v>99</v>
      </c>
      <c r="I305" t="s">
        <v>84</v>
      </c>
      <c r="J305" t="s">
        <v>83</v>
      </c>
    </row>
    <row r="306" spans="1:10">
      <c r="A306" t="str">
        <f t="shared" si="8"/>
        <v>Sebastien CALANGE</v>
      </c>
      <c r="B306" t="str">
        <f t="shared" si="9"/>
        <v>C CHARTRES METROPOLE TRIATHLON Benjamin</v>
      </c>
      <c r="C306" t="s">
        <v>1252</v>
      </c>
      <c r="D306" t="s">
        <v>123</v>
      </c>
      <c r="E306" t="s">
        <v>1251</v>
      </c>
      <c r="F306" t="s">
        <v>1250</v>
      </c>
      <c r="G306" t="s">
        <v>21</v>
      </c>
      <c r="H306" t="s">
        <v>99</v>
      </c>
      <c r="I306" t="s">
        <v>205</v>
      </c>
      <c r="J306" t="s">
        <v>22</v>
      </c>
    </row>
    <row r="307" spans="1:10">
      <c r="A307" t="str">
        <f t="shared" si="8"/>
        <v>Elodie CANU</v>
      </c>
      <c r="B307" t="str">
        <f t="shared" si="9"/>
        <v>C CHARTRES METROPOLE TRIATHLON Vétéran</v>
      </c>
      <c r="C307" t="s">
        <v>1249</v>
      </c>
      <c r="D307" t="s">
        <v>1248</v>
      </c>
      <c r="E307" t="s">
        <v>1247</v>
      </c>
      <c r="F307" t="s">
        <v>1246</v>
      </c>
      <c r="G307" t="s">
        <v>120</v>
      </c>
      <c r="H307" t="s">
        <v>99</v>
      </c>
      <c r="I307" t="s">
        <v>84</v>
      </c>
      <c r="J307" t="s">
        <v>96</v>
      </c>
    </row>
    <row r="308" spans="1:10">
      <c r="A308" t="str">
        <f t="shared" si="8"/>
        <v>XAVIER CERRILLO</v>
      </c>
      <c r="B308" t="str">
        <f t="shared" si="9"/>
        <v>C CHARTRES METROPOLE TRIATHLON Vétéran</v>
      </c>
      <c r="C308" t="s">
        <v>1245</v>
      </c>
      <c r="D308" t="s">
        <v>518</v>
      </c>
      <c r="E308" t="s">
        <v>1244</v>
      </c>
      <c r="F308" t="s">
        <v>1243</v>
      </c>
      <c r="G308" t="s">
        <v>21</v>
      </c>
      <c r="H308" t="s">
        <v>99</v>
      </c>
      <c r="I308" t="s">
        <v>84</v>
      </c>
      <c r="J308" t="s">
        <v>96</v>
      </c>
    </row>
    <row r="309" spans="1:10">
      <c r="A309" t="str">
        <f t="shared" si="8"/>
        <v>Valerie CHABOT</v>
      </c>
      <c r="B309" t="str">
        <f t="shared" si="9"/>
        <v>C CHARTRES METROPOLE TRIATHLON Vétéran</v>
      </c>
      <c r="C309" t="s">
        <v>1242</v>
      </c>
      <c r="D309" t="s">
        <v>1241</v>
      </c>
      <c r="E309" t="s">
        <v>1240</v>
      </c>
      <c r="F309" t="s">
        <v>1239</v>
      </c>
      <c r="G309" t="s">
        <v>120</v>
      </c>
      <c r="H309" t="s">
        <v>99</v>
      </c>
      <c r="I309" t="s">
        <v>297</v>
      </c>
      <c r="J309" t="s">
        <v>96</v>
      </c>
    </row>
    <row r="310" spans="1:10">
      <c r="A310" t="str">
        <f t="shared" si="8"/>
        <v>Frederic CHAMIEH</v>
      </c>
      <c r="B310" t="str">
        <f t="shared" si="9"/>
        <v>C CHARTRES METROPOLE TRIATHLON Senior</v>
      </c>
      <c r="C310" t="s">
        <v>1238</v>
      </c>
      <c r="D310" t="s">
        <v>175</v>
      </c>
      <c r="E310" t="s">
        <v>1237</v>
      </c>
      <c r="F310" t="s">
        <v>1236</v>
      </c>
      <c r="G310" t="s">
        <v>21</v>
      </c>
      <c r="H310" t="s">
        <v>99</v>
      </c>
      <c r="I310" t="s">
        <v>115</v>
      </c>
      <c r="J310" t="s">
        <v>83</v>
      </c>
    </row>
    <row r="311" spans="1:10">
      <c r="A311" t="str">
        <f t="shared" si="8"/>
        <v>Alexandra CHANCEL</v>
      </c>
      <c r="B311" t="str">
        <f t="shared" si="9"/>
        <v>C CHARTRES METROPOLE TRIATHLON Vétéran</v>
      </c>
      <c r="C311" t="s">
        <v>1235</v>
      </c>
      <c r="D311" t="s">
        <v>1234</v>
      </c>
      <c r="E311" t="s">
        <v>1233</v>
      </c>
      <c r="F311" t="s">
        <v>1232</v>
      </c>
      <c r="G311" t="s">
        <v>120</v>
      </c>
      <c r="H311" t="s">
        <v>99</v>
      </c>
      <c r="I311" t="s">
        <v>84</v>
      </c>
      <c r="J311" t="s">
        <v>96</v>
      </c>
    </row>
    <row r="312" spans="1:10">
      <c r="A312" t="str">
        <f t="shared" si="8"/>
        <v>HEATHER CHASSAING</v>
      </c>
      <c r="B312" t="str">
        <f t="shared" si="9"/>
        <v>C CHARTRES METROPOLE TRIATHLON Vétéran</v>
      </c>
      <c r="C312" t="s">
        <v>1231</v>
      </c>
      <c r="D312" t="s">
        <v>1230</v>
      </c>
      <c r="E312" t="s">
        <v>1229</v>
      </c>
      <c r="F312" t="s">
        <v>1228</v>
      </c>
      <c r="G312" t="s">
        <v>120</v>
      </c>
      <c r="H312" t="s">
        <v>99</v>
      </c>
      <c r="I312" t="s">
        <v>115</v>
      </c>
      <c r="J312" t="s">
        <v>96</v>
      </c>
    </row>
    <row r="313" spans="1:10">
      <c r="A313" t="str">
        <f t="shared" si="8"/>
        <v>Victoire CHERON</v>
      </c>
      <c r="B313" t="str">
        <f t="shared" si="9"/>
        <v>C CHARTRES METROPOLE TRIATHLON Senior</v>
      </c>
      <c r="C313" t="s">
        <v>1227</v>
      </c>
      <c r="D313" t="s">
        <v>917</v>
      </c>
      <c r="E313" t="s">
        <v>1226</v>
      </c>
      <c r="F313" t="s">
        <v>1225</v>
      </c>
      <c r="G313" t="s">
        <v>120</v>
      </c>
      <c r="H313" t="s">
        <v>99</v>
      </c>
      <c r="I313" t="s">
        <v>84</v>
      </c>
      <c r="J313" t="s">
        <v>83</v>
      </c>
    </row>
    <row r="314" spans="1:10">
      <c r="A314" t="str">
        <f t="shared" si="8"/>
        <v>Faustine COAT</v>
      </c>
      <c r="B314" t="str">
        <f t="shared" si="9"/>
        <v>C CHARTRES METROPOLE TRIATHLON Senior</v>
      </c>
      <c r="C314" t="s">
        <v>1224</v>
      </c>
      <c r="D314" t="s">
        <v>1190</v>
      </c>
      <c r="E314" t="s">
        <v>1223</v>
      </c>
      <c r="F314" t="s">
        <v>1222</v>
      </c>
      <c r="G314" t="s">
        <v>120</v>
      </c>
      <c r="H314" t="s">
        <v>99</v>
      </c>
      <c r="I314" t="s">
        <v>115</v>
      </c>
      <c r="J314" t="s">
        <v>83</v>
      </c>
    </row>
    <row r="315" spans="1:10">
      <c r="A315" t="str">
        <f t="shared" si="8"/>
        <v>DOMINIQUE COLAS</v>
      </c>
      <c r="B315" t="str">
        <f t="shared" si="9"/>
        <v>C CHARTRES METROPOLE TRIATHLON Vétéran</v>
      </c>
      <c r="C315" t="s">
        <v>1221</v>
      </c>
      <c r="D315" t="s">
        <v>1220</v>
      </c>
      <c r="E315" t="s">
        <v>1219</v>
      </c>
      <c r="F315" t="s">
        <v>1218</v>
      </c>
      <c r="G315" t="s">
        <v>21</v>
      </c>
      <c r="H315" t="s">
        <v>99</v>
      </c>
      <c r="I315" t="s">
        <v>84</v>
      </c>
      <c r="J315" t="s">
        <v>96</v>
      </c>
    </row>
    <row r="316" spans="1:10">
      <c r="A316" t="str">
        <f t="shared" si="8"/>
        <v>Jason COLIN</v>
      </c>
      <c r="B316" t="str">
        <f t="shared" si="9"/>
        <v>C CHARTRES METROPOLE TRIATHLON Senior</v>
      </c>
      <c r="C316" t="s">
        <v>1217</v>
      </c>
      <c r="D316" t="s">
        <v>1216</v>
      </c>
      <c r="E316" t="s">
        <v>678</v>
      </c>
      <c r="F316" t="s">
        <v>1215</v>
      </c>
      <c r="G316" t="s">
        <v>21</v>
      </c>
      <c r="H316" t="s">
        <v>99</v>
      </c>
      <c r="I316" t="s">
        <v>84</v>
      </c>
      <c r="J316" t="s">
        <v>83</v>
      </c>
    </row>
    <row r="317" spans="1:10">
      <c r="A317" t="str">
        <f t="shared" si="8"/>
        <v>Xavier COUTAU</v>
      </c>
      <c r="B317" t="str">
        <f t="shared" si="9"/>
        <v>C CHARTRES METROPOLE TRIATHLON Vétéran</v>
      </c>
      <c r="C317" t="s">
        <v>1214</v>
      </c>
      <c r="D317" t="s">
        <v>1213</v>
      </c>
      <c r="E317" t="s">
        <v>1206</v>
      </c>
      <c r="F317" t="s">
        <v>1212</v>
      </c>
      <c r="G317" t="s">
        <v>21</v>
      </c>
      <c r="H317" t="s">
        <v>99</v>
      </c>
      <c r="I317" t="s">
        <v>84</v>
      </c>
      <c r="J317" t="s">
        <v>96</v>
      </c>
    </row>
    <row r="318" spans="1:10">
      <c r="A318" t="str">
        <f t="shared" si="8"/>
        <v>Leo Paul COUTAU</v>
      </c>
      <c r="B318" t="str">
        <f t="shared" si="9"/>
        <v>C CHARTRES METROPOLE TRIATHLON Pupille</v>
      </c>
      <c r="C318" t="s">
        <v>1211</v>
      </c>
      <c r="D318" t="s">
        <v>1210</v>
      </c>
      <c r="E318" t="s">
        <v>1206</v>
      </c>
      <c r="F318" t="s">
        <v>1209</v>
      </c>
      <c r="G318" t="s">
        <v>21</v>
      </c>
      <c r="H318" t="s">
        <v>99</v>
      </c>
      <c r="I318" t="s">
        <v>205</v>
      </c>
      <c r="J318" t="s">
        <v>32</v>
      </c>
    </row>
    <row r="319" spans="1:10">
      <c r="A319" t="str">
        <f t="shared" si="8"/>
        <v>Clemence COUTAU</v>
      </c>
      <c r="B319" t="str">
        <f t="shared" si="9"/>
        <v>C CHARTRES METROPOLE TRIATHLON Minime</v>
      </c>
      <c r="C319" t="s">
        <v>1208</v>
      </c>
      <c r="D319" t="s">
        <v>1207</v>
      </c>
      <c r="E319" t="s">
        <v>1206</v>
      </c>
      <c r="F319" t="s">
        <v>1205</v>
      </c>
      <c r="G319" t="s">
        <v>120</v>
      </c>
      <c r="H319" t="s">
        <v>99</v>
      </c>
      <c r="I319" t="s">
        <v>205</v>
      </c>
      <c r="J319" t="s">
        <v>23</v>
      </c>
    </row>
    <row r="320" spans="1:10">
      <c r="A320" t="str">
        <f t="shared" si="8"/>
        <v>MIKAEL COZIAN</v>
      </c>
      <c r="B320" t="str">
        <f t="shared" si="9"/>
        <v>C CHARTRES METROPOLE TRIATHLON Vétéran</v>
      </c>
      <c r="C320" t="s">
        <v>1204</v>
      </c>
      <c r="D320" t="s">
        <v>1203</v>
      </c>
      <c r="E320" t="s">
        <v>1202</v>
      </c>
      <c r="F320" t="s">
        <v>1201</v>
      </c>
      <c r="G320" t="s">
        <v>21</v>
      </c>
      <c r="H320" t="s">
        <v>99</v>
      </c>
      <c r="I320" t="s">
        <v>84</v>
      </c>
      <c r="J320" t="s">
        <v>96</v>
      </c>
    </row>
    <row r="321" spans="1:10">
      <c r="A321" t="str">
        <f t="shared" si="8"/>
        <v>Coline CROISE</v>
      </c>
      <c r="B321" t="str">
        <f t="shared" si="9"/>
        <v>C CHARTRES METROPOLE TRIATHLON Senior</v>
      </c>
      <c r="C321" t="s">
        <v>1200</v>
      </c>
      <c r="D321" t="s">
        <v>1199</v>
      </c>
      <c r="E321" t="s">
        <v>1198</v>
      </c>
      <c r="F321" t="s">
        <v>1197</v>
      </c>
      <c r="G321" t="s">
        <v>120</v>
      </c>
      <c r="H321" t="s">
        <v>99</v>
      </c>
      <c r="I321" t="s">
        <v>115</v>
      </c>
      <c r="J321" t="s">
        <v>83</v>
      </c>
    </row>
    <row r="322" spans="1:10">
      <c r="A322" t="str">
        <f t="shared" si="8"/>
        <v>CHRISTINE DADONE</v>
      </c>
      <c r="B322" t="str">
        <f t="shared" si="9"/>
        <v>C CHARTRES METROPOLE TRIATHLON Vétéran</v>
      </c>
      <c r="C322" t="s">
        <v>1196</v>
      </c>
      <c r="D322" t="s">
        <v>804</v>
      </c>
      <c r="E322" t="s">
        <v>1195</v>
      </c>
      <c r="F322" t="s">
        <v>1194</v>
      </c>
      <c r="G322" t="s">
        <v>120</v>
      </c>
      <c r="H322" t="s">
        <v>99</v>
      </c>
      <c r="I322" t="s">
        <v>84</v>
      </c>
      <c r="J322" t="s">
        <v>96</v>
      </c>
    </row>
    <row r="323" spans="1:10">
      <c r="A323" t="str">
        <f t="shared" ref="A323:A386" si="10">CONCATENATE(D323," ",E323)</f>
        <v>Jean Marie DARRAS</v>
      </c>
      <c r="B323" t="str">
        <f t="shared" ref="B323:B386" si="11">CONCATENATE(H323," ",J323)</f>
        <v>C CHARTRES METROPOLE TRIATHLON Vétéran</v>
      </c>
      <c r="C323" t="s">
        <v>1193</v>
      </c>
      <c r="D323" t="s">
        <v>1026</v>
      </c>
      <c r="E323" t="s">
        <v>1187</v>
      </c>
      <c r="F323" t="s">
        <v>1192</v>
      </c>
      <c r="G323" t="s">
        <v>21</v>
      </c>
      <c r="H323" t="s">
        <v>99</v>
      </c>
      <c r="I323" t="s">
        <v>84</v>
      </c>
      <c r="J323" t="s">
        <v>96</v>
      </c>
    </row>
    <row r="324" spans="1:10">
      <c r="A324" t="str">
        <f t="shared" si="10"/>
        <v>Faustine DARRAS</v>
      </c>
      <c r="B324" t="str">
        <f t="shared" si="11"/>
        <v>C CHARTRES METROPOLE TRIATHLON Benjamin</v>
      </c>
      <c r="C324" t="s">
        <v>1191</v>
      </c>
      <c r="D324" t="s">
        <v>1190</v>
      </c>
      <c r="E324" t="s">
        <v>1187</v>
      </c>
      <c r="F324" t="s">
        <v>599</v>
      </c>
      <c r="G324" t="s">
        <v>120</v>
      </c>
      <c r="H324" t="s">
        <v>99</v>
      </c>
      <c r="I324" t="s">
        <v>205</v>
      </c>
      <c r="J324" t="s">
        <v>22</v>
      </c>
    </row>
    <row r="325" spans="1:10">
      <c r="A325" t="str">
        <f t="shared" si="10"/>
        <v>Come DARRAS</v>
      </c>
      <c r="B325" t="str">
        <f t="shared" si="11"/>
        <v>C CHARTRES METROPOLE TRIATHLON Mini-Poussin</v>
      </c>
      <c r="C325" t="s">
        <v>1189</v>
      </c>
      <c r="D325" t="s">
        <v>1188</v>
      </c>
      <c r="E325" t="s">
        <v>1187</v>
      </c>
      <c r="F325" t="s">
        <v>1186</v>
      </c>
      <c r="G325" t="s">
        <v>21</v>
      </c>
      <c r="H325" t="s">
        <v>99</v>
      </c>
      <c r="I325" t="s">
        <v>205</v>
      </c>
      <c r="J325" t="s">
        <v>43</v>
      </c>
    </row>
    <row r="326" spans="1:10">
      <c r="A326" t="str">
        <f t="shared" si="10"/>
        <v>Benoit DE FLEURIAN</v>
      </c>
      <c r="B326" t="str">
        <f t="shared" si="11"/>
        <v>C CHARTRES METROPOLE TRIATHLON Vétéran</v>
      </c>
      <c r="C326" t="s">
        <v>1185</v>
      </c>
      <c r="D326" t="s">
        <v>1165</v>
      </c>
      <c r="E326" t="s">
        <v>1184</v>
      </c>
      <c r="F326" t="s">
        <v>1183</v>
      </c>
      <c r="G326" t="s">
        <v>21</v>
      </c>
      <c r="H326" t="s">
        <v>99</v>
      </c>
      <c r="I326" t="s">
        <v>84</v>
      </c>
      <c r="J326" t="s">
        <v>96</v>
      </c>
    </row>
    <row r="327" spans="1:10">
      <c r="A327" t="str">
        <f t="shared" si="10"/>
        <v>Corentin DEBROISE</v>
      </c>
      <c r="B327" t="str">
        <f t="shared" si="11"/>
        <v>C CHARTRES METROPOLE TRIATHLON Vétéran</v>
      </c>
      <c r="C327" t="s">
        <v>1182</v>
      </c>
      <c r="D327" t="s">
        <v>410</v>
      </c>
      <c r="E327" t="s">
        <v>1181</v>
      </c>
      <c r="F327" t="s">
        <v>1180</v>
      </c>
      <c r="G327" t="s">
        <v>21</v>
      </c>
      <c r="H327" t="s">
        <v>99</v>
      </c>
      <c r="I327" t="s">
        <v>84</v>
      </c>
      <c r="J327" t="s">
        <v>96</v>
      </c>
    </row>
    <row r="328" spans="1:10">
      <c r="A328" t="str">
        <f t="shared" si="10"/>
        <v>Mahmoud DEHMOUCHE</v>
      </c>
      <c r="B328" t="str">
        <f t="shared" si="11"/>
        <v>C CHARTRES METROPOLE TRIATHLON Vétéran</v>
      </c>
      <c r="C328" t="s">
        <v>1179</v>
      </c>
      <c r="D328" t="s">
        <v>1178</v>
      </c>
      <c r="E328" t="s">
        <v>1177</v>
      </c>
      <c r="F328" t="s">
        <v>1176</v>
      </c>
      <c r="G328" t="s">
        <v>21</v>
      </c>
      <c r="H328" t="s">
        <v>99</v>
      </c>
      <c r="I328" t="s">
        <v>84</v>
      </c>
      <c r="J328" t="s">
        <v>96</v>
      </c>
    </row>
    <row r="329" spans="1:10">
      <c r="A329" t="str">
        <f t="shared" si="10"/>
        <v>Stephanie DELILE</v>
      </c>
      <c r="B329" t="str">
        <f t="shared" si="11"/>
        <v>C CHARTRES METROPOLE TRIATHLON Vétéran</v>
      </c>
      <c r="C329" t="s">
        <v>1175</v>
      </c>
      <c r="D329" t="s">
        <v>1150</v>
      </c>
      <c r="E329" t="s">
        <v>1174</v>
      </c>
      <c r="F329" t="s">
        <v>1173</v>
      </c>
      <c r="G329" t="s">
        <v>120</v>
      </c>
      <c r="H329" t="s">
        <v>99</v>
      </c>
      <c r="I329" t="s">
        <v>84</v>
      </c>
      <c r="J329" t="s">
        <v>96</v>
      </c>
    </row>
    <row r="330" spans="1:10">
      <c r="A330" t="str">
        <f t="shared" si="10"/>
        <v>MARIE DELPORTE</v>
      </c>
      <c r="B330" t="str">
        <f t="shared" si="11"/>
        <v>C CHARTRES METROPOLE TRIATHLON Vétéran</v>
      </c>
      <c r="C330" t="s">
        <v>1172</v>
      </c>
      <c r="D330" t="s">
        <v>1171</v>
      </c>
      <c r="E330" t="s">
        <v>1170</v>
      </c>
      <c r="F330" t="s">
        <v>1169</v>
      </c>
      <c r="G330" t="s">
        <v>120</v>
      </c>
      <c r="H330" t="s">
        <v>99</v>
      </c>
      <c r="I330" t="s">
        <v>115</v>
      </c>
      <c r="J330" t="s">
        <v>96</v>
      </c>
    </row>
    <row r="331" spans="1:10">
      <c r="A331" t="str">
        <f t="shared" si="10"/>
        <v>Louise DELRIEUX</v>
      </c>
      <c r="B331" t="str">
        <f t="shared" si="11"/>
        <v>C CHARTRES METROPOLE TRIATHLON Minime</v>
      </c>
      <c r="C331" t="s">
        <v>1168</v>
      </c>
      <c r="D331" t="s">
        <v>312</v>
      </c>
      <c r="E331" t="s">
        <v>1161</v>
      </c>
      <c r="F331" t="s">
        <v>1167</v>
      </c>
      <c r="G331" t="s">
        <v>120</v>
      </c>
      <c r="H331" t="s">
        <v>99</v>
      </c>
      <c r="I331" t="s">
        <v>205</v>
      </c>
      <c r="J331" t="s">
        <v>23</v>
      </c>
    </row>
    <row r="332" spans="1:10">
      <c r="A332" t="str">
        <f t="shared" si="10"/>
        <v>Benoit DELRIEUX</v>
      </c>
      <c r="B332" t="str">
        <f t="shared" si="11"/>
        <v>C CHARTRES METROPOLE TRIATHLON Vétéran</v>
      </c>
      <c r="C332" t="s">
        <v>1166</v>
      </c>
      <c r="D332" t="s">
        <v>1165</v>
      </c>
      <c r="E332" t="s">
        <v>1161</v>
      </c>
      <c r="F332" t="s">
        <v>1164</v>
      </c>
      <c r="G332" t="s">
        <v>21</v>
      </c>
      <c r="H332" t="s">
        <v>99</v>
      </c>
      <c r="I332" t="s">
        <v>115</v>
      </c>
      <c r="J332" t="s">
        <v>96</v>
      </c>
    </row>
    <row r="333" spans="1:10">
      <c r="A333" t="str">
        <f t="shared" si="10"/>
        <v>Tristan DELRIEUX</v>
      </c>
      <c r="B333" t="str">
        <f t="shared" si="11"/>
        <v>C CHARTRES METROPOLE TRIATHLON Benjamin</v>
      </c>
      <c r="C333" t="s">
        <v>1163</v>
      </c>
      <c r="D333" t="s">
        <v>1162</v>
      </c>
      <c r="E333" t="s">
        <v>1161</v>
      </c>
      <c r="F333" t="s">
        <v>1160</v>
      </c>
      <c r="G333" t="s">
        <v>21</v>
      </c>
      <c r="H333" t="s">
        <v>99</v>
      </c>
      <c r="I333" t="s">
        <v>205</v>
      </c>
      <c r="J333" t="s">
        <v>22</v>
      </c>
    </row>
    <row r="334" spans="1:10">
      <c r="A334" t="str">
        <f t="shared" si="10"/>
        <v>Romain DENIS</v>
      </c>
      <c r="B334" t="str">
        <f t="shared" si="11"/>
        <v>C CHARTRES METROPOLE TRIATHLON Senior</v>
      </c>
      <c r="C334" t="s">
        <v>1159</v>
      </c>
      <c r="D334" t="s">
        <v>1158</v>
      </c>
      <c r="E334" t="s">
        <v>1157</v>
      </c>
      <c r="F334" t="s">
        <v>1156</v>
      </c>
      <c r="G334" t="s">
        <v>21</v>
      </c>
      <c r="H334" t="s">
        <v>99</v>
      </c>
      <c r="I334" t="s">
        <v>84</v>
      </c>
      <c r="J334" t="s">
        <v>83</v>
      </c>
    </row>
    <row r="335" spans="1:10">
      <c r="A335" t="str">
        <f t="shared" si="10"/>
        <v>Garance DEREEPER</v>
      </c>
      <c r="B335" t="str">
        <f t="shared" si="11"/>
        <v>C CHARTRES METROPOLE TRIATHLON Senior</v>
      </c>
      <c r="C335" t="s">
        <v>1155</v>
      </c>
      <c r="D335" t="s">
        <v>1154</v>
      </c>
      <c r="E335" t="s">
        <v>1153</v>
      </c>
      <c r="F335" t="s">
        <v>1152</v>
      </c>
      <c r="G335" t="s">
        <v>120</v>
      </c>
      <c r="H335" t="s">
        <v>99</v>
      </c>
      <c r="I335" t="s">
        <v>84</v>
      </c>
      <c r="J335" t="s">
        <v>83</v>
      </c>
    </row>
    <row r="336" spans="1:10">
      <c r="A336" t="str">
        <f t="shared" si="10"/>
        <v>Stephanie DESNOTS</v>
      </c>
      <c r="B336" t="str">
        <f t="shared" si="11"/>
        <v>C CHARTRES METROPOLE TRIATHLON Vétéran</v>
      </c>
      <c r="C336" t="s">
        <v>1151</v>
      </c>
      <c r="D336" t="s">
        <v>1150</v>
      </c>
      <c r="E336" t="s">
        <v>1149</v>
      </c>
      <c r="F336" t="s">
        <v>1148</v>
      </c>
      <c r="G336" t="s">
        <v>120</v>
      </c>
      <c r="H336" t="s">
        <v>99</v>
      </c>
      <c r="I336" t="s">
        <v>115</v>
      </c>
      <c r="J336" t="s">
        <v>96</v>
      </c>
    </row>
    <row r="337" spans="1:10">
      <c r="A337" t="str">
        <f t="shared" si="10"/>
        <v>Juliette DESVIGNE</v>
      </c>
      <c r="B337" t="str">
        <f t="shared" si="11"/>
        <v>C CHARTRES METROPOLE TRIATHLON Poussin</v>
      </c>
      <c r="C337" t="s">
        <v>1147</v>
      </c>
      <c r="D337" t="s">
        <v>844</v>
      </c>
      <c r="E337" t="s">
        <v>1146</v>
      </c>
      <c r="F337" t="s">
        <v>1145</v>
      </c>
      <c r="G337" t="s">
        <v>120</v>
      </c>
      <c r="H337" t="s">
        <v>99</v>
      </c>
      <c r="I337" t="s">
        <v>205</v>
      </c>
      <c r="J337" t="s">
        <v>35</v>
      </c>
    </row>
    <row r="338" spans="1:10">
      <c r="A338" t="str">
        <f t="shared" si="10"/>
        <v>PIERRE DORANGE</v>
      </c>
      <c r="B338" t="str">
        <f t="shared" si="11"/>
        <v>C CHARTRES METROPOLE TRIATHLON Benjamin</v>
      </c>
      <c r="C338" t="s">
        <v>1144</v>
      </c>
      <c r="D338" t="s">
        <v>1143</v>
      </c>
      <c r="E338" t="s">
        <v>1142</v>
      </c>
      <c r="F338" t="s">
        <v>1141</v>
      </c>
      <c r="G338" t="s">
        <v>21</v>
      </c>
      <c r="H338" t="s">
        <v>99</v>
      </c>
      <c r="I338" t="s">
        <v>205</v>
      </c>
      <c r="J338" t="s">
        <v>22</v>
      </c>
    </row>
    <row r="339" spans="1:10">
      <c r="A339" t="str">
        <f t="shared" si="10"/>
        <v>Damien DOUSSET</v>
      </c>
      <c r="B339" t="str">
        <f t="shared" si="11"/>
        <v>C CHARTRES METROPOLE TRIATHLON Vétéran</v>
      </c>
      <c r="C339" t="s">
        <v>1140</v>
      </c>
      <c r="D339" t="s">
        <v>1139</v>
      </c>
      <c r="E339" t="s">
        <v>1138</v>
      </c>
      <c r="F339" t="s">
        <v>1137</v>
      </c>
      <c r="G339" t="s">
        <v>21</v>
      </c>
      <c r="H339" t="s">
        <v>99</v>
      </c>
      <c r="I339" t="s">
        <v>115</v>
      </c>
      <c r="J339" t="s">
        <v>96</v>
      </c>
    </row>
    <row r="340" spans="1:10">
      <c r="A340" t="str">
        <f t="shared" si="10"/>
        <v>Kevin DREUX</v>
      </c>
      <c r="B340" t="str">
        <f t="shared" si="11"/>
        <v>C CHARTRES METROPOLE TRIATHLON Senior</v>
      </c>
      <c r="C340" t="s">
        <v>1136</v>
      </c>
      <c r="D340" t="s">
        <v>1135</v>
      </c>
      <c r="E340" t="s">
        <v>1134</v>
      </c>
      <c r="F340" t="s">
        <v>1133</v>
      </c>
      <c r="G340" t="s">
        <v>21</v>
      </c>
      <c r="H340" t="s">
        <v>99</v>
      </c>
      <c r="I340" t="s">
        <v>115</v>
      </c>
      <c r="J340" t="s">
        <v>83</v>
      </c>
    </row>
    <row r="341" spans="1:10">
      <c r="A341" t="str">
        <f t="shared" si="10"/>
        <v>Lou DUPUIS</v>
      </c>
      <c r="B341" t="str">
        <f t="shared" si="11"/>
        <v>C CHARTRES METROPOLE TRIATHLON Junior</v>
      </c>
      <c r="C341" t="s">
        <v>1132</v>
      </c>
      <c r="D341" t="s">
        <v>1131</v>
      </c>
      <c r="E341" t="s">
        <v>1126</v>
      </c>
      <c r="F341" t="s">
        <v>1130</v>
      </c>
      <c r="G341" t="s">
        <v>120</v>
      </c>
      <c r="H341" t="s">
        <v>99</v>
      </c>
      <c r="I341" t="s">
        <v>205</v>
      </c>
      <c r="J341" t="s">
        <v>24</v>
      </c>
    </row>
    <row r="342" spans="1:10">
      <c r="A342" t="str">
        <f t="shared" si="10"/>
        <v>Aurelie DUPUIS</v>
      </c>
      <c r="B342" t="str">
        <f t="shared" si="11"/>
        <v>C CHARTRES METROPOLE TRIATHLON Vétéran</v>
      </c>
      <c r="C342" t="s">
        <v>1129</v>
      </c>
      <c r="D342" t="s">
        <v>224</v>
      </c>
      <c r="E342" t="s">
        <v>1126</v>
      </c>
      <c r="F342" t="s">
        <v>1128</v>
      </c>
      <c r="G342" t="s">
        <v>120</v>
      </c>
      <c r="H342" t="s">
        <v>99</v>
      </c>
      <c r="I342" t="s">
        <v>84</v>
      </c>
      <c r="J342" t="s">
        <v>96</v>
      </c>
    </row>
    <row r="343" spans="1:10">
      <c r="A343" t="str">
        <f t="shared" si="10"/>
        <v>Eliott DUPUIS</v>
      </c>
      <c r="B343" t="str">
        <f t="shared" si="11"/>
        <v>C CHARTRES METROPOLE TRIATHLON Minime</v>
      </c>
      <c r="C343" t="s">
        <v>1127</v>
      </c>
      <c r="D343" t="s">
        <v>794</v>
      </c>
      <c r="E343" t="s">
        <v>1126</v>
      </c>
      <c r="F343" t="s">
        <v>1125</v>
      </c>
      <c r="G343" t="s">
        <v>21</v>
      </c>
      <c r="H343" t="s">
        <v>99</v>
      </c>
      <c r="I343" t="s">
        <v>205</v>
      </c>
      <c r="J343" t="s">
        <v>23</v>
      </c>
    </row>
    <row r="344" spans="1:10">
      <c r="A344" t="str">
        <f t="shared" si="10"/>
        <v xml:space="preserve">Catherine  ENGELHARD </v>
      </c>
      <c r="B344" t="str">
        <f t="shared" si="11"/>
        <v>C CHARTRES METROPOLE TRIATHLON Vétéran</v>
      </c>
      <c r="C344" t="s">
        <v>1124</v>
      </c>
      <c r="D344" t="s">
        <v>1123</v>
      </c>
      <c r="E344" t="s">
        <v>1122</v>
      </c>
      <c r="F344" t="s">
        <v>1121</v>
      </c>
      <c r="G344" t="s">
        <v>120</v>
      </c>
      <c r="H344" t="s">
        <v>99</v>
      </c>
      <c r="I344" t="s">
        <v>84</v>
      </c>
      <c r="J344" t="s">
        <v>96</v>
      </c>
    </row>
    <row r="345" spans="1:10">
      <c r="A345" t="str">
        <f t="shared" si="10"/>
        <v>Manon FATOUX</v>
      </c>
      <c r="B345" t="str">
        <f t="shared" si="11"/>
        <v>C CHARTRES METROPOLE TRIATHLON Cadet</v>
      </c>
      <c r="C345" t="s">
        <v>1120</v>
      </c>
      <c r="D345" t="s">
        <v>605</v>
      </c>
      <c r="E345" t="s">
        <v>1119</v>
      </c>
      <c r="F345" t="s">
        <v>1118</v>
      </c>
      <c r="G345" t="s">
        <v>120</v>
      </c>
      <c r="H345" t="s">
        <v>99</v>
      </c>
      <c r="I345" t="s">
        <v>205</v>
      </c>
      <c r="J345" t="s">
        <v>20</v>
      </c>
    </row>
    <row r="346" spans="1:10">
      <c r="A346" t="str">
        <f t="shared" si="10"/>
        <v>LISA FAUVEL</v>
      </c>
      <c r="B346" t="str">
        <f t="shared" si="11"/>
        <v>C CHARTRES METROPOLE TRIATHLON Vétéran</v>
      </c>
      <c r="C346" t="s">
        <v>1117</v>
      </c>
      <c r="D346" t="s">
        <v>1116</v>
      </c>
      <c r="E346" t="s">
        <v>1113</v>
      </c>
      <c r="F346" t="s">
        <v>1115</v>
      </c>
      <c r="G346" t="s">
        <v>120</v>
      </c>
      <c r="H346" t="s">
        <v>99</v>
      </c>
      <c r="I346" t="s">
        <v>84</v>
      </c>
      <c r="J346" t="s">
        <v>96</v>
      </c>
    </row>
    <row r="347" spans="1:10">
      <c r="A347" t="str">
        <f t="shared" si="10"/>
        <v>BRUNO FAUVEL</v>
      </c>
      <c r="B347" t="str">
        <f t="shared" si="11"/>
        <v>C CHARTRES METROPOLE TRIATHLON Vétéran</v>
      </c>
      <c r="C347" t="s">
        <v>1114</v>
      </c>
      <c r="D347" t="s">
        <v>780</v>
      </c>
      <c r="E347" t="s">
        <v>1113</v>
      </c>
      <c r="F347" t="s">
        <v>1112</v>
      </c>
      <c r="G347" t="s">
        <v>21</v>
      </c>
      <c r="H347" t="s">
        <v>99</v>
      </c>
      <c r="I347" t="s">
        <v>84</v>
      </c>
      <c r="J347" t="s">
        <v>96</v>
      </c>
    </row>
    <row r="348" spans="1:10">
      <c r="A348" t="str">
        <f t="shared" si="10"/>
        <v>Maxime FAYNOT</v>
      </c>
      <c r="B348" t="str">
        <f t="shared" si="11"/>
        <v>C CHARTRES METROPOLE TRIATHLON Senior</v>
      </c>
      <c r="C348" t="s">
        <v>1111</v>
      </c>
      <c r="D348" t="s">
        <v>790</v>
      </c>
      <c r="E348" t="s">
        <v>1110</v>
      </c>
      <c r="F348" t="s">
        <v>1109</v>
      </c>
      <c r="G348" t="s">
        <v>21</v>
      </c>
      <c r="H348" t="s">
        <v>99</v>
      </c>
      <c r="I348" t="s">
        <v>84</v>
      </c>
      <c r="J348" t="s">
        <v>83</v>
      </c>
    </row>
    <row r="349" spans="1:10">
      <c r="A349" t="str">
        <f t="shared" si="10"/>
        <v>Paul FERREIRA</v>
      </c>
      <c r="B349" t="str">
        <f t="shared" si="11"/>
        <v>C CHARTRES METROPOLE TRIATHLON Senior</v>
      </c>
      <c r="C349" t="s">
        <v>1108</v>
      </c>
      <c r="D349" t="s">
        <v>1107</v>
      </c>
      <c r="E349" t="s">
        <v>1106</v>
      </c>
      <c r="F349" t="s">
        <v>1105</v>
      </c>
      <c r="G349" t="s">
        <v>21</v>
      </c>
      <c r="H349" t="s">
        <v>99</v>
      </c>
      <c r="I349" t="s">
        <v>115</v>
      </c>
      <c r="J349" t="s">
        <v>83</v>
      </c>
    </row>
    <row r="350" spans="1:10">
      <c r="A350" t="str">
        <f t="shared" si="10"/>
        <v>Jonathan FOUSSEREAU</v>
      </c>
      <c r="B350" t="str">
        <f t="shared" si="11"/>
        <v>C CHARTRES METROPOLE TRIATHLON Vétéran</v>
      </c>
      <c r="C350" t="s">
        <v>1104</v>
      </c>
      <c r="D350" t="s">
        <v>1103</v>
      </c>
      <c r="E350" t="s">
        <v>1102</v>
      </c>
      <c r="F350" t="s">
        <v>1101</v>
      </c>
      <c r="G350" t="s">
        <v>21</v>
      </c>
      <c r="H350" t="s">
        <v>99</v>
      </c>
      <c r="I350" t="s">
        <v>84</v>
      </c>
      <c r="J350" t="s">
        <v>96</v>
      </c>
    </row>
    <row r="351" spans="1:10">
      <c r="A351" t="str">
        <f t="shared" si="10"/>
        <v>Leni FROMAGEOT</v>
      </c>
      <c r="B351" t="str">
        <f t="shared" si="11"/>
        <v>C CHARTRES METROPOLE TRIATHLON Pupille</v>
      </c>
      <c r="C351" t="s">
        <v>1100</v>
      </c>
      <c r="D351" t="s">
        <v>1099</v>
      </c>
      <c r="E351" t="s">
        <v>1098</v>
      </c>
      <c r="F351" t="s">
        <v>1097</v>
      </c>
      <c r="G351" t="s">
        <v>21</v>
      </c>
      <c r="H351" t="s">
        <v>99</v>
      </c>
      <c r="I351" t="s">
        <v>205</v>
      </c>
      <c r="J351" t="s">
        <v>32</v>
      </c>
    </row>
    <row r="352" spans="1:10">
      <c r="A352" t="str">
        <f t="shared" si="10"/>
        <v>CATHERINE GABIN</v>
      </c>
      <c r="B352" t="str">
        <f t="shared" si="11"/>
        <v>C CHARTRES METROPOLE TRIATHLON Vétéran</v>
      </c>
      <c r="C352" t="s">
        <v>1096</v>
      </c>
      <c r="D352" t="s">
        <v>1095</v>
      </c>
      <c r="E352" t="s">
        <v>1094</v>
      </c>
      <c r="F352" t="s">
        <v>1093</v>
      </c>
      <c r="G352" t="s">
        <v>120</v>
      </c>
      <c r="H352" t="s">
        <v>99</v>
      </c>
      <c r="I352" t="s">
        <v>84</v>
      </c>
      <c r="J352" t="s">
        <v>96</v>
      </c>
    </row>
    <row r="353" spans="1:10">
      <c r="A353" t="str">
        <f t="shared" si="10"/>
        <v>Maxime GALLOPIN</v>
      </c>
      <c r="B353" t="str">
        <f t="shared" si="11"/>
        <v>C CHARTRES METROPOLE TRIATHLON Vétéran</v>
      </c>
      <c r="C353" t="s">
        <v>1092</v>
      </c>
      <c r="D353" t="s">
        <v>790</v>
      </c>
      <c r="E353" t="s">
        <v>1091</v>
      </c>
      <c r="F353" t="s">
        <v>1090</v>
      </c>
      <c r="G353" t="s">
        <v>21</v>
      </c>
      <c r="H353" t="s">
        <v>99</v>
      </c>
      <c r="I353" t="s">
        <v>84</v>
      </c>
      <c r="J353" t="s">
        <v>96</v>
      </c>
    </row>
    <row r="354" spans="1:10">
      <c r="A354" t="str">
        <f t="shared" si="10"/>
        <v>JOACHIM GANDIOL</v>
      </c>
      <c r="B354" t="str">
        <f t="shared" si="11"/>
        <v>C CHARTRES METROPOLE TRIATHLON Senior</v>
      </c>
      <c r="C354" t="s">
        <v>1089</v>
      </c>
      <c r="D354" t="s">
        <v>1088</v>
      </c>
      <c r="E354" t="s">
        <v>1087</v>
      </c>
      <c r="F354" t="s">
        <v>1086</v>
      </c>
      <c r="G354" t="s">
        <v>21</v>
      </c>
      <c r="H354" t="s">
        <v>99</v>
      </c>
      <c r="I354" t="s">
        <v>84</v>
      </c>
      <c r="J354" t="s">
        <v>83</v>
      </c>
    </row>
    <row r="355" spans="1:10">
      <c r="A355" t="str">
        <f t="shared" si="10"/>
        <v>Marjorie GASSELIN</v>
      </c>
      <c r="B355" t="str">
        <f t="shared" si="11"/>
        <v>C CHARTRES METROPOLE TRIATHLON Senior</v>
      </c>
      <c r="C355" t="s">
        <v>1085</v>
      </c>
      <c r="D355" t="s">
        <v>1084</v>
      </c>
      <c r="E355" t="s">
        <v>1083</v>
      </c>
      <c r="F355" t="s">
        <v>1082</v>
      </c>
      <c r="G355" t="s">
        <v>120</v>
      </c>
      <c r="H355" t="s">
        <v>99</v>
      </c>
      <c r="I355" t="s">
        <v>84</v>
      </c>
      <c r="J355" t="s">
        <v>83</v>
      </c>
    </row>
    <row r="356" spans="1:10">
      <c r="A356" t="str">
        <f t="shared" si="10"/>
        <v>Bertin GAUDE</v>
      </c>
      <c r="B356" t="str">
        <f t="shared" si="11"/>
        <v>C CHARTRES METROPOLE TRIATHLON Pupille</v>
      </c>
      <c r="C356" t="s">
        <v>1081</v>
      </c>
      <c r="D356" t="s">
        <v>1080</v>
      </c>
      <c r="E356" t="s">
        <v>1073</v>
      </c>
      <c r="F356" t="s">
        <v>1079</v>
      </c>
      <c r="G356" t="s">
        <v>21</v>
      </c>
      <c r="H356" t="s">
        <v>99</v>
      </c>
      <c r="I356" t="s">
        <v>205</v>
      </c>
      <c r="J356" t="s">
        <v>32</v>
      </c>
    </row>
    <row r="357" spans="1:10">
      <c r="A357" t="str">
        <f t="shared" si="10"/>
        <v>Louison GAUDE</v>
      </c>
      <c r="B357" t="str">
        <f t="shared" si="11"/>
        <v>C CHARTRES METROPOLE TRIATHLON Minime</v>
      </c>
      <c r="C357" t="s">
        <v>1078</v>
      </c>
      <c r="D357" t="s">
        <v>1077</v>
      </c>
      <c r="E357" t="s">
        <v>1073</v>
      </c>
      <c r="F357" t="s">
        <v>1076</v>
      </c>
      <c r="G357" t="s">
        <v>120</v>
      </c>
      <c r="H357" t="s">
        <v>99</v>
      </c>
      <c r="I357" t="s">
        <v>205</v>
      </c>
      <c r="J357" t="s">
        <v>23</v>
      </c>
    </row>
    <row r="358" spans="1:10">
      <c r="A358" t="str">
        <f t="shared" si="10"/>
        <v>Anna GAUDE</v>
      </c>
      <c r="B358" t="str">
        <f t="shared" si="11"/>
        <v>C CHARTRES METROPOLE TRIATHLON Cadet</v>
      </c>
      <c r="C358" t="s">
        <v>1075</v>
      </c>
      <c r="D358" t="s">
        <v>1074</v>
      </c>
      <c r="E358" t="s">
        <v>1073</v>
      </c>
      <c r="F358" t="s">
        <v>1072</v>
      </c>
      <c r="G358" t="s">
        <v>120</v>
      </c>
      <c r="H358" t="s">
        <v>99</v>
      </c>
      <c r="I358" t="s">
        <v>205</v>
      </c>
      <c r="J358" t="s">
        <v>20</v>
      </c>
    </row>
    <row r="359" spans="1:10">
      <c r="A359" t="str">
        <f t="shared" si="10"/>
        <v xml:space="preserve">Albane GAUDRON </v>
      </c>
      <c r="B359" t="str">
        <f t="shared" si="11"/>
        <v>C CHARTRES METROPOLE TRIATHLON Cadet</v>
      </c>
      <c r="C359" t="s">
        <v>1071</v>
      </c>
      <c r="D359" t="s">
        <v>1070</v>
      </c>
      <c r="E359" t="s">
        <v>1069</v>
      </c>
      <c r="F359" t="s">
        <v>1068</v>
      </c>
      <c r="G359" t="s">
        <v>120</v>
      </c>
      <c r="H359" t="s">
        <v>99</v>
      </c>
      <c r="I359" t="s">
        <v>205</v>
      </c>
      <c r="J359" t="s">
        <v>20</v>
      </c>
    </row>
    <row r="360" spans="1:10">
      <c r="A360" t="str">
        <f t="shared" si="10"/>
        <v>Elea GERIN</v>
      </c>
      <c r="B360" t="str">
        <f t="shared" si="11"/>
        <v>C CHARTRES METROPOLE TRIATHLON Cadet</v>
      </c>
      <c r="C360" t="s">
        <v>1067</v>
      </c>
      <c r="D360" t="s">
        <v>1066</v>
      </c>
      <c r="E360" t="s">
        <v>1065</v>
      </c>
      <c r="F360" t="s">
        <v>1064</v>
      </c>
      <c r="G360" t="s">
        <v>120</v>
      </c>
      <c r="H360" t="s">
        <v>99</v>
      </c>
      <c r="I360" t="s">
        <v>205</v>
      </c>
      <c r="J360" t="s">
        <v>20</v>
      </c>
    </row>
    <row r="361" spans="1:10">
      <c r="A361" t="str">
        <f t="shared" si="10"/>
        <v>MAXENCE GOUAR</v>
      </c>
      <c r="B361" t="str">
        <f t="shared" si="11"/>
        <v>C CHARTRES METROPOLE TRIATHLON Senior</v>
      </c>
      <c r="C361" t="s">
        <v>1063</v>
      </c>
      <c r="D361" t="s">
        <v>1062</v>
      </c>
      <c r="E361" t="s">
        <v>1061</v>
      </c>
      <c r="F361" t="s">
        <v>1060</v>
      </c>
      <c r="G361" t="s">
        <v>21</v>
      </c>
      <c r="H361" t="s">
        <v>99</v>
      </c>
      <c r="I361" t="s">
        <v>84</v>
      </c>
      <c r="J361" t="s">
        <v>83</v>
      </c>
    </row>
    <row r="362" spans="1:10">
      <c r="A362" t="str">
        <f t="shared" si="10"/>
        <v>XAVIER GRIMALDI</v>
      </c>
      <c r="B362" t="str">
        <f t="shared" si="11"/>
        <v>C CHARTRES METROPOLE TRIATHLON Vétéran</v>
      </c>
      <c r="C362" t="s">
        <v>1059</v>
      </c>
      <c r="D362" t="s">
        <v>518</v>
      </c>
      <c r="E362" t="s">
        <v>1058</v>
      </c>
      <c r="F362" t="s">
        <v>1057</v>
      </c>
      <c r="G362" t="s">
        <v>21</v>
      </c>
      <c r="H362" t="s">
        <v>99</v>
      </c>
      <c r="I362" t="s">
        <v>84</v>
      </c>
      <c r="J362" t="s">
        <v>96</v>
      </c>
    </row>
    <row r="363" spans="1:10">
      <c r="A363" t="str">
        <f t="shared" si="10"/>
        <v>Nolan GRISSAULT</v>
      </c>
      <c r="B363" t="str">
        <f t="shared" si="11"/>
        <v>C CHARTRES METROPOLE TRIATHLON Pupille</v>
      </c>
      <c r="C363" t="s">
        <v>1056</v>
      </c>
      <c r="D363" t="s">
        <v>1055</v>
      </c>
      <c r="E363" t="s">
        <v>1052</v>
      </c>
      <c r="F363" t="s">
        <v>1054</v>
      </c>
      <c r="G363" t="s">
        <v>21</v>
      </c>
      <c r="H363" t="s">
        <v>99</v>
      </c>
      <c r="I363" t="s">
        <v>205</v>
      </c>
      <c r="J363" t="s">
        <v>32</v>
      </c>
    </row>
    <row r="364" spans="1:10">
      <c r="A364" t="str">
        <f t="shared" si="10"/>
        <v>MAEL GRISSAULT</v>
      </c>
      <c r="B364" t="str">
        <f t="shared" si="11"/>
        <v>C CHARTRES METROPOLE TRIATHLON Junior</v>
      </c>
      <c r="C364" t="s">
        <v>1053</v>
      </c>
      <c r="D364" t="s">
        <v>689</v>
      </c>
      <c r="E364" t="s">
        <v>1052</v>
      </c>
      <c r="F364" t="s">
        <v>1051</v>
      </c>
      <c r="G364" t="s">
        <v>21</v>
      </c>
      <c r="H364" t="s">
        <v>99</v>
      </c>
      <c r="I364" t="s">
        <v>205</v>
      </c>
      <c r="J364" t="s">
        <v>24</v>
      </c>
    </row>
    <row r="365" spans="1:10">
      <c r="A365" t="str">
        <f t="shared" si="10"/>
        <v>Camille GUEGAN</v>
      </c>
      <c r="B365" t="str">
        <f t="shared" si="11"/>
        <v>C CHARTRES METROPOLE TRIATHLON Senior</v>
      </c>
      <c r="C365" t="s">
        <v>1050</v>
      </c>
      <c r="D365" t="s">
        <v>1049</v>
      </c>
      <c r="E365" t="s">
        <v>1048</v>
      </c>
      <c r="F365" t="s">
        <v>1047</v>
      </c>
      <c r="G365" t="s">
        <v>120</v>
      </c>
      <c r="H365" t="s">
        <v>99</v>
      </c>
      <c r="I365" t="s">
        <v>84</v>
      </c>
      <c r="J365" t="s">
        <v>83</v>
      </c>
    </row>
    <row r="366" spans="1:10">
      <c r="A366" t="str">
        <f t="shared" si="10"/>
        <v>Cloe GUERIN</v>
      </c>
      <c r="B366" t="str">
        <f t="shared" si="11"/>
        <v>C CHARTRES METROPOLE TRIATHLON Senior</v>
      </c>
      <c r="C366" t="s">
        <v>1046</v>
      </c>
      <c r="D366" t="s">
        <v>1045</v>
      </c>
      <c r="E366" t="s">
        <v>1044</v>
      </c>
      <c r="F366" t="s">
        <v>1043</v>
      </c>
      <c r="G366" t="s">
        <v>120</v>
      </c>
      <c r="H366" t="s">
        <v>99</v>
      </c>
      <c r="I366" t="s">
        <v>115</v>
      </c>
      <c r="J366" t="s">
        <v>83</v>
      </c>
    </row>
    <row r="367" spans="1:10">
      <c r="A367" t="str">
        <f t="shared" si="10"/>
        <v>Anais GUERNET</v>
      </c>
      <c r="B367" t="str">
        <f t="shared" si="11"/>
        <v>C CHARTRES METROPOLE TRIATHLON Senior</v>
      </c>
      <c r="C367" t="s">
        <v>1042</v>
      </c>
      <c r="D367" t="s">
        <v>1041</v>
      </c>
      <c r="E367" t="s">
        <v>1040</v>
      </c>
      <c r="F367" t="s">
        <v>1039</v>
      </c>
      <c r="G367" t="s">
        <v>120</v>
      </c>
      <c r="H367" t="s">
        <v>99</v>
      </c>
      <c r="I367" t="s">
        <v>84</v>
      </c>
      <c r="J367" t="s">
        <v>83</v>
      </c>
    </row>
    <row r="368" spans="1:10">
      <c r="A368" t="str">
        <f t="shared" si="10"/>
        <v>Quentin GUILLAUME</v>
      </c>
      <c r="B368" t="str">
        <f t="shared" si="11"/>
        <v>C CHARTRES METROPOLE TRIATHLON Senior</v>
      </c>
      <c r="C368" t="s">
        <v>1038</v>
      </c>
      <c r="D368" t="s">
        <v>1037</v>
      </c>
      <c r="E368" t="s">
        <v>1036</v>
      </c>
      <c r="F368" t="s">
        <v>1035</v>
      </c>
      <c r="G368" t="s">
        <v>21</v>
      </c>
      <c r="H368" t="s">
        <v>99</v>
      </c>
      <c r="I368" t="s">
        <v>84</v>
      </c>
      <c r="J368" t="s">
        <v>83</v>
      </c>
    </row>
    <row r="369" spans="1:10">
      <c r="A369" t="str">
        <f t="shared" si="10"/>
        <v>Maely HAMEL</v>
      </c>
      <c r="B369" t="str">
        <f t="shared" si="11"/>
        <v>C CHARTRES METROPOLE TRIATHLON Pupille</v>
      </c>
      <c r="C369" t="s">
        <v>1034</v>
      </c>
      <c r="D369" t="s">
        <v>1033</v>
      </c>
      <c r="E369" t="s">
        <v>1032</v>
      </c>
      <c r="F369" t="s">
        <v>1031</v>
      </c>
      <c r="G369" t="s">
        <v>120</v>
      </c>
      <c r="H369" t="s">
        <v>99</v>
      </c>
      <c r="I369" t="s">
        <v>205</v>
      </c>
      <c r="J369" t="s">
        <v>32</v>
      </c>
    </row>
    <row r="370" spans="1:10">
      <c r="A370" t="str">
        <f t="shared" si="10"/>
        <v>Eliot HERVIEU</v>
      </c>
      <c r="B370" t="str">
        <f t="shared" si="11"/>
        <v>C CHARTRES METROPOLE TRIATHLON Cadet</v>
      </c>
      <c r="C370" t="s">
        <v>1030</v>
      </c>
      <c r="D370" t="s">
        <v>1029</v>
      </c>
      <c r="E370" t="s">
        <v>1025</v>
      </c>
      <c r="F370" t="s">
        <v>1028</v>
      </c>
      <c r="G370" t="s">
        <v>21</v>
      </c>
      <c r="H370" t="s">
        <v>99</v>
      </c>
      <c r="I370" t="s">
        <v>205</v>
      </c>
      <c r="J370" t="s">
        <v>20</v>
      </c>
    </row>
    <row r="371" spans="1:10">
      <c r="A371" t="str">
        <f t="shared" si="10"/>
        <v>Jean Marie HERVIEU</v>
      </c>
      <c r="B371" t="str">
        <f t="shared" si="11"/>
        <v>C CHARTRES METROPOLE TRIATHLON Vétéran</v>
      </c>
      <c r="C371" t="s">
        <v>1027</v>
      </c>
      <c r="D371" t="s">
        <v>1026</v>
      </c>
      <c r="E371" t="s">
        <v>1025</v>
      </c>
      <c r="F371" t="s">
        <v>1024</v>
      </c>
      <c r="G371" t="s">
        <v>21</v>
      </c>
      <c r="H371" t="s">
        <v>99</v>
      </c>
      <c r="I371" t="s">
        <v>84</v>
      </c>
      <c r="J371" t="s">
        <v>96</v>
      </c>
    </row>
    <row r="372" spans="1:10">
      <c r="A372" t="str">
        <f t="shared" si="10"/>
        <v>Aurelien HEURTAULT</v>
      </c>
      <c r="B372" t="str">
        <f t="shared" si="11"/>
        <v>C CHARTRES METROPOLE TRIATHLON Senior</v>
      </c>
      <c r="C372" t="s">
        <v>1023</v>
      </c>
      <c r="D372" t="s">
        <v>1022</v>
      </c>
      <c r="E372" t="s">
        <v>1021</v>
      </c>
      <c r="F372" t="s">
        <v>1020</v>
      </c>
      <c r="G372" t="s">
        <v>21</v>
      </c>
      <c r="H372" t="s">
        <v>99</v>
      </c>
      <c r="I372" t="s">
        <v>84</v>
      </c>
      <c r="J372" t="s">
        <v>83</v>
      </c>
    </row>
    <row r="373" spans="1:10">
      <c r="A373" t="str">
        <f t="shared" si="10"/>
        <v>Louise HIVET</v>
      </c>
      <c r="B373" t="str">
        <f t="shared" si="11"/>
        <v>C CHARTRES METROPOLE TRIATHLON Mini-Poussin</v>
      </c>
      <c r="C373" t="s">
        <v>1019</v>
      </c>
      <c r="D373" t="s">
        <v>312</v>
      </c>
      <c r="E373" t="s">
        <v>1013</v>
      </c>
      <c r="F373" t="s">
        <v>1018</v>
      </c>
      <c r="G373" t="s">
        <v>120</v>
      </c>
      <c r="H373" t="s">
        <v>99</v>
      </c>
      <c r="I373" t="s">
        <v>205</v>
      </c>
      <c r="J373" t="s">
        <v>43</v>
      </c>
    </row>
    <row r="374" spans="1:10">
      <c r="A374" t="str">
        <f t="shared" si="10"/>
        <v>Gilles HIVET</v>
      </c>
      <c r="B374" t="str">
        <f t="shared" si="11"/>
        <v>C CHARTRES METROPOLE TRIATHLON Vétéran</v>
      </c>
      <c r="C374" t="s">
        <v>1017</v>
      </c>
      <c r="D374" t="s">
        <v>1016</v>
      </c>
      <c r="E374" t="s">
        <v>1013</v>
      </c>
      <c r="F374" t="s">
        <v>1015</v>
      </c>
      <c r="G374" t="s">
        <v>21</v>
      </c>
      <c r="H374" t="s">
        <v>99</v>
      </c>
      <c r="I374" t="s">
        <v>115</v>
      </c>
      <c r="J374" t="s">
        <v>96</v>
      </c>
    </row>
    <row r="375" spans="1:10">
      <c r="A375" t="str">
        <f t="shared" si="10"/>
        <v>Audrey HIVET</v>
      </c>
      <c r="B375" t="str">
        <f t="shared" si="11"/>
        <v>C CHARTRES METROPOLE TRIATHLON Senior</v>
      </c>
      <c r="C375" t="s">
        <v>1014</v>
      </c>
      <c r="D375" t="s">
        <v>708</v>
      </c>
      <c r="E375" t="s">
        <v>1013</v>
      </c>
      <c r="F375" t="s">
        <v>1012</v>
      </c>
      <c r="G375" t="s">
        <v>120</v>
      </c>
      <c r="H375" t="s">
        <v>99</v>
      </c>
      <c r="I375" t="s">
        <v>115</v>
      </c>
      <c r="J375" t="s">
        <v>83</v>
      </c>
    </row>
    <row r="376" spans="1:10">
      <c r="A376" t="str">
        <f t="shared" si="10"/>
        <v>Tom HUET ROQUAIS</v>
      </c>
      <c r="B376" t="str">
        <f t="shared" si="11"/>
        <v>C CHARTRES METROPOLE TRIATHLON Minime</v>
      </c>
      <c r="C376" t="s">
        <v>1011</v>
      </c>
      <c r="D376" t="s">
        <v>1010</v>
      </c>
      <c r="E376" t="s">
        <v>1009</v>
      </c>
      <c r="F376" t="s">
        <v>1008</v>
      </c>
      <c r="G376" t="s">
        <v>21</v>
      </c>
      <c r="H376" t="s">
        <v>99</v>
      </c>
      <c r="I376" t="s">
        <v>205</v>
      </c>
      <c r="J376" t="s">
        <v>23</v>
      </c>
    </row>
    <row r="377" spans="1:10">
      <c r="A377" t="str">
        <f t="shared" si="10"/>
        <v>Tony JAMONEAU</v>
      </c>
      <c r="B377" t="str">
        <f t="shared" si="11"/>
        <v>C CHARTRES METROPOLE TRIATHLON Senior</v>
      </c>
      <c r="C377" t="s">
        <v>1007</v>
      </c>
      <c r="D377" t="s">
        <v>1006</v>
      </c>
      <c r="E377" t="s">
        <v>1005</v>
      </c>
      <c r="F377" t="s">
        <v>1004</v>
      </c>
      <c r="G377" t="s">
        <v>21</v>
      </c>
      <c r="H377" t="s">
        <v>99</v>
      </c>
      <c r="I377" t="s">
        <v>84</v>
      </c>
      <c r="J377" t="s">
        <v>83</v>
      </c>
    </row>
    <row r="378" spans="1:10">
      <c r="A378" t="str">
        <f t="shared" si="10"/>
        <v>Anthony JANNIERE</v>
      </c>
      <c r="B378" t="str">
        <f t="shared" si="11"/>
        <v>C CHARTRES METROPOLE TRIATHLON Vétéran</v>
      </c>
      <c r="C378" t="s">
        <v>1003</v>
      </c>
      <c r="D378" t="s">
        <v>1002</v>
      </c>
      <c r="E378" t="s">
        <v>1001</v>
      </c>
      <c r="F378" t="s">
        <v>1000</v>
      </c>
      <c r="G378" t="s">
        <v>21</v>
      </c>
      <c r="H378" t="s">
        <v>99</v>
      </c>
      <c r="I378" t="s">
        <v>84</v>
      </c>
      <c r="J378" t="s">
        <v>96</v>
      </c>
    </row>
    <row r="379" spans="1:10">
      <c r="A379" t="str">
        <f t="shared" si="10"/>
        <v>FRANCK JANVIER</v>
      </c>
      <c r="B379" t="str">
        <f t="shared" si="11"/>
        <v>C CHARTRES METROPOLE TRIATHLON Vétéran</v>
      </c>
      <c r="C379" t="s">
        <v>999</v>
      </c>
      <c r="D379" t="s">
        <v>522</v>
      </c>
      <c r="E379" t="s">
        <v>998</v>
      </c>
      <c r="F379" t="s">
        <v>997</v>
      </c>
      <c r="G379" t="s">
        <v>21</v>
      </c>
      <c r="H379" t="s">
        <v>99</v>
      </c>
      <c r="I379" t="s">
        <v>84</v>
      </c>
      <c r="J379" t="s">
        <v>96</v>
      </c>
    </row>
    <row r="380" spans="1:10">
      <c r="A380" t="str">
        <f t="shared" si="10"/>
        <v>MATTHIEU JOLICOEUR</v>
      </c>
      <c r="B380" t="str">
        <f t="shared" si="11"/>
        <v>C CHARTRES METROPOLE TRIATHLON Vétéran</v>
      </c>
      <c r="C380" t="s">
        <v>996</v>
      </c>
      <c r="D380" t="s">
        <v>995</v>
      </c>
      <c r="E380" t="s">
        <v>989</v>
      </c>
      <c r="F380" t="s">
        <v>994</v>
      </c>
      <c r="G380" t="s">
        <v>21</v>
      </c>
      <c r="H380" t="s">
        <v>99</v>
      </c>
      <c r="I380" t="s">
        <v>297</v>
      </c>
      <c r="J380" t="s">
        <v>96</v>
      </c>
    </row>
    <row r="381" spans="1:10">
      <c r="A381" t="str">
        <f t="shared" si="10"/>
        <v>Manon JOLICOEUR</v>
      </c>
      <c r="B381" t="str">
        <f t="shared" si="11"/>
        <v>C CHARTRES METROPOLE TRIATHLON Benjamin</v>
      </c>
      <c r="C381" t="s">
        <v>993</v>
      </c>
      <c r="D381" t="s">
        <v>605</v>
      </c>
      <c r="E381" t="s">
        <v>989</v>
      </c>
      <c r="F381" t="s">
        <v>992</v>
      </c>
      <c r="G381" t="s">
        <v>120</v>
      </c>
      <c r="H381" t="s">
        <v>99</v>
      </c>
      <c r="I381" t="s">
        <v>205</v>
      </c>
      <c r="J381" t="s">
        <v>22</v>
      </c>
    </row>
    <row r="382" spans="1:10">
      <c r="A382" t="str">
        <f t="shared" si="10"/>
        <v>Emma JOLICOEUR</v>
      </c>
      <c r="B382" t="str">
        <f t="shared" si="11"/>
        <v>C CHARTRES METROPOLE TRIATHLON Minime</v>
      </c>
      <c r="C382" t="s">
        <v>991</v>
      </c>
      <c r="D382" t="s">
        <v>990</v>
      </c>
      <c r="E382" t="s">
        <v>989</v>
      </c>
      <c r="F382" t="s">
        <v>988</v>
      </c>
      <c r="G382" t="s">
        <v>120</v>
      </c>
      <c r="H382" t="s">
        <v>99</v>
      </c>
      <c r="I382" t="s">
        <v>205</v>
      </c>
      <c r="J382" t="s">
        <v>23</v>
      </c>
    </row>
    <row r="383" spans="1:10">
      <c r="A383" t="str">
        <f t="shared" si="10"/>
        <v>Clement JOLY</v>
      </c>
      <c r="B383" t="str">
        <f t="shared" si="11"/>
        <v>C CHARTRES METROPOLE TRIATHLON Senior</v>
      </c>
      <c r="C383" t="s">
        <v>987</v>
      </c>
      <c r="D383" t="s">
        <v>685</v>
      </c>
      <c r="E383" t="s">
        <v>986</v>
      </c>
      <c r="F383" t="s">
        <v>985</v>
      </c>
      <c r="G383" t="s">
        <v>21</v>
      </c>
      <c r="H383" t="s">
        <v>99</v>
      </c>
      <c r="I383" t="s">
        <v>84</v>
      </c>
      <c r="J383" t="s">
        <v>83</v>
      </c>
    </row>
    <row r="384" spans="1:10">
      <c r="A384" t="str">
        <f t="shared" si="10"/>
        <v>Rhita KARBAL</v>
      </c>
      <c r="B384" t="str">
        <f t="shared" si="11"/>
        <v>C CHARTRES METROPOLE TRIATHLON Minime</v>
      </c>
      <c r="C384" t="s">
        <v>984</v>
      </c>
      <c r="D384" t="s">
        <v>983</v>
      </c>
      <c r="E384" t="s">
        <v>982</v>
      </c>
      <c r="F384" t="s">
        <v>981</v>
      </c>
      <c r="G384" t="s">
        <v>120</v>
      </c>
      <c r="H384" t="s">
        <v>99</v>
      </c>
      <c r="I384" t="s">
        <v>205</v>
      </c>
      <c r="J384" t="s">
        <v>23</v>
      </c>
    </row>
    <row r="385" spans="1:10">
      <c r="A385" t="str">
        <f t="shared" si="10"/>
        <v>Laurence KRATZ</v>
      </c>
      <c r="B385" t="str">
        <f t="shared" si="11"/>
        <v>C CHARTRES METROPOLE TRIATHLON Vétéran</v>
      </c>
      <c r="C385" t="s">
        <v>980</v>
      </c>
      <c r="D385" t="s">
        <v>979</v>
      </c>
      <c r="E385" t="s">
        <v>978</v>
      </c>
      <c r="F385" t="s">
        <v>977</v>
      </c>
      <c r="G385" t="s">
        <v>120</v>
      </c>
      <c r="H385" t="s">
        <v>99</v>
      </c>
      <c r="I385" t="s">
        <v>84</v>
      </c>
      <c r="J385" t="s">
        <v>96</v>
      </c>
    </row>
    <row r="386" spans="1:10">
      <c r="A386" t="str">
        <f t="shared" si="10"/>
        <v>DAVID KROUPIN</v>
      </c>
      <c r="B386" t="str">
        <f t="shared" si="11"/>
        <v>C CHARTRES METROPOLE TRIATHLON Pupille</v>
      </c>
      <c r="C386" t="s">
        <v>976</v>
      </c>
      <c r="D386" t="s">
        <v>975</v>
      </c>
      <c r="E386" t="s">
        <v>974</v>
      </c>
      <c r="F386" t="s">
        <v>973</v>
      </c>
      <c r="G386" t="s">
        <v>21</v>
      </c>
      <c r="H386" t="s">
        <v>99</v>
      </c>
      <c r="I386" t="s">
        <v>205</v>
      </c>
      <c r="J386" t="s">
        <v>32</v>
      </c>
    </row>
    <row r="387" spans="1:10">
      <c r="A387" t="str">
        <f t="shared" ref="A387:A450" si="12">CONCATENATE(D387," ",E387)</f>
        <v>ANTOINE KYVEL</v>
      </c>
      <c r="B387" t="str">
        <f t="shared" ref="B387:B450" si="13">CONCATENATE(H387," ",J387)</f>
        <v>C CHARTRES METROPOLE TRIATHLON Junior</v>
      </c>
      <c r="C387" t="s">
        <v>972</v>
      </c>
      <c r="D387" t="s">
        <v>971</v>
      </c>
      <c r="E387" t="s">
        <v>968</v>
      </c>
      <c r="F387" t="s">
        <v>970</v>
      </c>
      <c r="G387" t="s">
        <v>21</v>
      </c>
      <c r="H387" t="s">
        <v>99</v>
      </c>
      <c r="I387" t="s">
        <v>205</v>
      </c>
      <c r="J387" t="s">
        <v>24</v>
      </c>
    </row>
    <row r="388" spans="1:10">
      <c r="A388" t="str">
        <f t="shared" si="12"/>
        <v>Valentin KYVEL</v>
      </c>
      <c r="B388" t="str">
        <f t="shared" si="13"/>
        <v>C CHARTRES METROPOLE TRIATHLON Junior</v>
      </c>
      <c r="C388" t="s">
        <v>969</v>
      </c>
      <c r="D388" t="s">
        <v>601</v>
      </c>
      <c r="E388" t="s">
        <v>968</v>
      </c>
      <c r="F388" t="s">
        <v>967</v>
      </c>
      <c r="G388" t="s">
        <v>21</v>
      </c>
      <c r="H388" t="s">
        <v>99</v>
      </c>
      <c r="I388" t="s">
        <v>205</v>
      </c>
      <c r="J388" t="s">
        <v>24</v>
      </c>
    </row>
    <row r="389" spans="1:10">
      <c r="A389" t="str">
        <f t="shared" si="12"/>
        <v>ELISE LAMBERT</v>
      </c>
      <c r="B389" t="str">
        <f t="shared" si="13"/>
        <v>C CHARTRES METROPOLE TRIATHLON Senior</v>
      </c>
      <c r="C389" t="s">
        <v>966</v>
      </c>
      <c r="D389" t="s">
        <v>965</v>
      </c>
      <c r="E389" t="s">
        <v>964</v>
      </c>
      <c r="F389" t="s">
        <v>963</v>
      </c>
      <c r="G389" t="s">
        <v>120</v>
      </c>
      <c r="H389" t="s">
        <v>99</v>
      </c>
      <c r="I389" t="s">
        <v>115</v>
      </c>
      <c r="J389" t="s">
        <v>83</v>
      </c>
    </row>
    <row r="390" spans="1:10">
      <c r="A390" t="str">
        <f t="shared" si="12"/>
        <v>Augustine LARDEAU</v>
      </c>
      <c r="B390" t="str">
        <f t="shared" si="13"/>
        <v>C CHARTRES METROPOLE TRIATHLON Pupille</v>
      </c>
      <c r="C390" t="s">
        <v>962</v>
      </c>
      <c r="D390" t="s">
        <v>961</v>
      </c>
      <c r="E390" t="s">
        <v>960</v>
      </c>
      <c r="F390" t="s">
        <v>959</v>
      </c>
      <c r="G390" t="s">
        <v>120</v>
      </c>
      <c r="H390" t="s">
        <v>99</v>
      </c>
      <c r="I390" t="s">
        <v>205</v>
      </c>
      <c r="J390" t="s">
        <v>32</v>
      </c>
    </row>
    <row r="391" spans="1:10">
      <c r="A391" t="str">
        <f t="shared" si="12"/>
        <v>CHRISTINE LASSALLE</v>
      </c>
      <c r="B391" t="str">
        <f t="shared" si="13"/>
        <v>C CHARTRES METROPOLE TRIATHLON Vétéran</v>
      </c>
      <c r="C391" t="s">
        <v>958</v>
      </c>
      <c r="D391" t="s">
        <v>804</v>
      </c>
      <c r="E391" t="s">
        <v>957</v>
      </c>
      <c r="F391" t="s">
        <v>956</v>
      </c>
      <c r="G391" t="s">
        <v>120</v>
      </c>
      <c r="H391" t="s">
        <v>99</v>
      </c>
      <c r="I391" t="s">
        <v>115</v>
      </c>
      <c r="J391" t="s">
        <v>96</v>
      </c>
    </row>
    <row r="392" spans="1:10">
      <c r="A392" t="str">
        <f t="shared" si="12"/>
        <v>Marion LE FORT</v>
      </c>
      <c r="B392" t="str">
        <f t="shared" si="13"/>
        <v>C CHARTRES METROPOLE TRIATHLON Senior</v>
      </c>
      <c r="C392" t="s">
        <v>955</v>
      </c>
      <c r="D392" t="s">
        <v>954</v>
      </c>
      <c r="E392" t="s">
        <v>953</v>
      </c>
      <c r="F392" t="s">
        <v>952</v>
      </c>
      <c r="G392" t="s">
        <v>120</v>
      </c>
      <c r="H392" t="s">
        <v>99</v>
      </c>
      <c r="I392" t="s">
        <v>84</v>
      </c>
      <c r="J392" t="s">
        <v>83</v>
      </c>
    </row>
    <row r="393" spans="1:10">
      <c r="A393" t="str">
        <f t="shared" si="12"/>
        <v>Sebastien LE GALL</v>
      </c>
      <c r="B393" t="str">
        <f t="shared" si="13"/>
        <v>C CHARTRES METROPOLE TRIATHLON Senior</v>
      </c>
      <c r="C393" t="s">
        <v>951</v>
      </c>
      <c r="D393" t="s">
        <v>123</v>
      </c>
      <c r="E393" t="s">
        <v>950</v>
      </c>
      <c r="F393" t="s">
        <v>949</v>
      </c>
      <c r="G393" t="s">
        <v>21</v>
      </c>
      <c r="H393" t="s">
        <v>99</v>
      </c>
      <c r="I393" t="s">
        <v>84</v>
      </c>
      <c r="J393" t="s">
        <v>83</v>
      </c>
    </row>
    <row r="394" spans="1:10">
      <c r="A394" t="str">
        <f t="shared" si="12"/>
        <v>EZECHIEL LE GARSMEUR</v>
      </c>
      <c r="B394" t="str">
        <f t="shared" si="13"/>
        <v>C CHARTRES METROPOLE TRIATHLON Mini-Poussin</v>
      </c>
      <c r="C394" t="s">
        <v>948</v>
      </c>
      <c r="D394" t="s">
        <v>947</v>
      </c>
      <c r="E394" t="s">
        <v>934</v>
      </c>
      <c r="F394" t="s">
        <v>946</v>
      </c>
      <c r="G394" t="s">
        <v>21</v>
      </c>
      <c r="H394" t="s">
        <v>99</v>
      </c>
      <c r="I394" t="s">
        <v>205</v>
      </c>
      <c r="J394" t="s">
        <v>43</v>
      </c>
    </row>
    <row r="395" spans="1:10">
      <c r="A395" t="str">
        <f t="shared" si="12"/>
        <v>Cassandre LE GARSMEUR</v>
      </c>
      <c r="B395" t="str">
        <f t="shared" si="13"/>
        <v>C CHARTRES METROPOLE TRIATHLON Benjamin</v>
      </c>
      <c r="C395" t="s">
        <v>945</v>
      </c>
      <c r="D395" t="s">
        <v>944</v>
      </c>
      <c r="E395" t="s">
        <v>934</v>
      </c>
      <c r="F395" t="s">
        <v>943</v>
      </c>
      <c r="G395" t="s">
        <v>120</v>
      </c>
      <c r="H395" t="s">
        <v>99</v>
      </c>
      <c r="I395" t="s">
        <v>205</v>
      </c>
      <c r="J395" t="s">
        <v>22</v>
      </c>
    </row>
    <row r="396" spans="1:10">
      <c r="A396" t="str">
        <f t="shared" si="12"/>
        <v>ANSELME LE GARSMEUR</v>
      </c>
      <c r="B396" t="str">
        <f t="shared" si="13"/>
        <v>C CHARTRES METROPOLE TRIATHLON Pupille</v>
      </c>
      <c r="C396" t="s">
        <v>942</v>
      </c>
      <c r="D396" t="s">
        <v>941</v>
      </c>
      <c r="E396" t="s">
        <v>934</v>
      </c>
      <c r="F396" t="s">
        <v>940</v>
      </c>
      <c r="G396" t="s">
        <v>21</v>
      </c>
      <c r="H396" t="s">
        <v>99</v>
      </c>
      <c r="I396" t="s">
        <v>205</v>
      </c>
      <c r="J396" t="s">
        <v>32</v>
      </c>
    </row>
    <row r="397" spans="1:10">
      <c r="A397" t="str">
        <f t="shared" si="12"/>
        <v>Justine LE GARSMEUR</v>
      </c>
      <c r="B397" t="str">
        <f t="shared" si="13"/>
        <v>C CHARTRES METROPOLE TRIATHLON Vétéran</v>
      </c>
      <c r="C397" t="s">
        <v>939</v>
      </c>
      <c r="D397" t="s">
        <v>938</v>
      </c>
      <c r="E397" t="s">
        <v>934</v>
      </c>
      <c r="F397" t="s">
        <v>937</v>
      </c>
      <c r="G397" t="s">
        <v>120</v>
      </c>
      <c r="H397" t="s">
        <v>99</v>
      </c>
      <c r="I397" t="s">
        <v>115</v>
      </c>
      <c r="J397" t="s">
        <v>96</v>
      </c>
    </row>
    <row r="398" spans="1:10">
      <c r="A398" t="str">
        <f t="shared" si="12"/>
        <v>Rudy  LE GARSMEUR</v>
      </c>
      <c r="B398" t="str">
        <f t="shared" si="13"/>
        <v>C CHARTRES METROPOLE TRIATHLON Senior</v>
      </c>
      <c r="C398" t="s">
        <v>936</v>
      </c>
      <c r="D398" t="s">
        <v>935</v>
      </c>
      <c r="E398" t="s">
        <v>934</v>
      </c>
      <c r="F398" t="s">
        <v>933</v>
      </c>
      <c r="G398" t="s">
        <v>21</v>
      </c>
      <c r="H398" t="s">
        <v>99</v>
      </c>
      <c r="I398" t="s">
        <v>84</v>
      </c>
      <c r="J398" t="s">
        <v>83</v>
      </c>
    </row>
    <row r="399" spans="1:10">
      <c r="A399" t="str">
        <f t="shared" si="12"/>
        <v>JEREMY LE MEUR</v>
      </c>
      <c r="B399" t="str">
        <f t="shared" si="13"/>
        <v>C CHARTRES METROPOLE TRIATHLON Senior</v>
      </c>
      <c r="C399" t="s">
        <v>932</v>
      </c>
      <c r="D399" t="s">
        <v>931</v>
      </c>
      <c r="E399" t="s">
        <v>930</v>
      </c>
      <c r="F399" t="s">
        <v>929</v>
      </c>
      <c r="G399" t="s">
        <v>21</v>
      </c>
      <c r="H399" t="s">
        <v>99</v>
      </c>
      <c r="I399" t="s">
        <v>84</v>
      </c>
      <c r="J399" t="s">
        <v>83</v>
      </c>
    </row>
    <row r="400" spans="1:10">
      <c r="A400" t="str">
        <f t="shared" si="12"/>
        <v>CEDRIC LE RAT</v>
      </c>
      <c r="B400" t="str">
        <f t="shared" si="13"/>
        <v>C CHARTRES METROPOLE TRIATHLON Vétéran</v>
      </c>
      <c r="C400" t="s">
        <v>928</v>
      </c>
      <c r="D400" t="s">
        <v>927</v>
      </c>
      <c r="E400" t="s">
        <v>926</v>
      </c>
      <c r="F400" t="s">
        <v>925</v>
      </c>
      <c r="G400" t="s">
        <v>21</v>
      </c>
      <c r="H400" t="s">
        <v>99</v>
      </c>
      <c r="I400" t="s">
        <v>84</v>
      </c>
      <c r="J400" t="s">
        <v>96</v>
      </c>
    </row>
    <row r="401" spans="1:10">
      <c r="A401" t="str">
        <f t="shared" si="12"/>
        <v>Pierre Henri LECUISINIER</v>
      </c>
      <c r="B401" t="str">
        <f t="shared" si="13"/>
        <v>C CHARTRES METROPOLE TRIATHLON Senior</v>
      </c>
      <c r="C401" t="s">
        <v>924</v>
      </c>
      <c r="D401" t="s">
        <v>923</v>
      </c>
      <c r="E401" t="s">
        <v>922</v>
      </c>
      <c r="F401" t="s">
        <v>921</v>
      </c>
      <c r="G401" t="s">
        <v>21</v>
      </c>
      <c r="H401" t="s">
        <v>99</v>
      </c>
      <c r="I401" t="s">
        <v>84</v>
      </c>
      <c r="J401" t="s">
        <v>83</v>
      </c>
    </row>
    <row r="402" spans="1:10">
      <c r="A402" t="str">
        <f t="shared" si="12"/>
        <v>Guillaume LEFEVRE</v>
      </c>
      <c r="B402" t="str">
        <f t="shared" si="13"/>
        <v>C CHARTRES METROPOLE TRIATHLON Vétéran</v>
      </c>
      <c r="C402" t="s">
        <v>920</v>
      </c>
      <c r="D402" t="s">
        <v>907</v>
      </c>
      <c r="E402" t="s">
        <v>525</v>
      </c>
      <c r="F402" t="s">
        <v>919</v>
      </c>
      <c r="G402" t="s">
        <v>21</v>
      </c>
      <c r="H402" t="s">
        <v>99</v>
      </c>
      <c r="I402" t="s">
        <v>84</v>
      </c>
      <c r="J402" t="s">
        <v>96</v>
      </c>
    </row>
    <row r="403" spans="1:10">
      <c r="A403" t="str">
        <f t="shared" si="12"/>
        <v>Victoire LEFEVRE</v>
      </c>
      <c r="B403" t="str">
        <f t="shared" si="13"/>
        <v>C CHARTRES METROPOLE TRIATHLON Cadet</v>
      </c>
      <c r="C403" t="s">
        <v>918</v>
      </c>
      <c r="D403" t="s">
        <v>917</v>
      </c>
      <c r="E403" t="s">
        <v>525</v>
      </c>
      <c r="F403" t="s">
        <v>916</v>
      </c>
      <c r="G403" t="s">
        <v>120</v>
      </c>
      <c r="H403" t="s">
        <v>99</v>
      </c>
      <c r="I403" t="s">
        <v>205</v>
      </c>
      <c r="J403" t="s">
        <v>20</v>
      </c>
    </row>
    <row r="404" spans="1:10">
      <c r="A404" t="str">
        <f t="shared" si="12"/>
        <v>Samuel LEFEVRE</v>
      </c>
      <c r="B404" t="str">
        <f t="shared" si="13"/>
        <v>C CHARTRES METROPOLE TRIATHLON Vétéran</v>
      </c>
      <c r="C404" t="s">
        <v>915</v>
      </c>
      <c r="D404" t="s">
        <v>914</v>
      </c>
      <c r="E404" t="s">
        <v>525</v>
      </c>
      <c r="F404" t="s">
        <v>913</v>
      </c>
      <c r="G404" t="s">
        <v>21</v>
      </c>
      <c r="H404" t="s">
        <v>99</v>
      </c>
      <c r="I404" t="s">
        <v>84</v>
      </c>
      <c r="J404" t="s">
        <v>96</v>
      </c>
    </row>
    <row r="405" spans="1:10">
      <c r="A405" t="str">
        <f t="shared" si="12"/>
        <v>Maxime LEFEVRE</v>
      </c>
      <c r="B405" t="str">
        <f t="shared" si="13"/>
        <v>C CHARTRES METROPOLE TRIATHLON Senior</v>
      </c>
      <c r="C405" t="s">
        <v>912</v>
      </c>
      <c r="D405" t="s">
        <v>790</v>
      </c>
      <c r="E405" t="s">
        <v>525</v>
      </c>
      <c r="F405" t="s">
        <v>911</v>
      </c>
      <c r="G405" t="s">
        <v>21</v>
      </c>
      <c r="H405" t="s">
        <v>99</v>
      </c>
      <c r="I405" t="s">
        <v>84</v>
      </c>
      <c r="J405" t="s">
        <v>83</v>
      </c>
    </row>
    <row r="406" spans="1:10">
      <c r="A406" t="str">
        <f t="shared" si="12"/>
        <v>Elise LEMOULT</v>
      </c>
      <c r="B406" t="str">
        <f t="shared" si="13"/>
        <v>C CHARTRES METROPOLE TRIATHLON Poussin</v>
      </c>
      <c r="C406" t="s">
        <v>910</v>
      </c>
      <c r="D406" t="s">
        <v>808</v>
      </c>
      <c r="E406" t="s">
        <v>906</v>
      </c>
      <c r="F406" t="s">
        <v>909</v>
      </c>
      <c r="G406" t="s">
        <v>120</v>
      </c>
      <c r="H406" t="s">
        <v>99</v>
      </c>
      <c r="I406" t="s">
        <v>205</v>
      </c>
      <c r="J406" t="s">
        <v>35</v>
      </c>
    </row>
    <row r="407" spans="1:10">
      <c r="A407" t="str">
        <f t="shared" si="12"/>
        <v>Guillaume LEMOULT</v>
      </c>
      <c r="B407" t="str">
        <f t="shared" si="13"/>
        <v>C CHARTRES METROPOLE TRIATHLON Senior</v>
      </c>
      <c r="C407" t="s">
        <v>908</v>
      </c>
      <c r="D407" t="s">
        <v>907</v>
      </c>
      <c r="E407" t="s">
        <v>906</v>
      </c>
      <c r="F407" t="s">
        <v>905</v>
      </c>
      <c r="G407" t="s">
        <v>21</v>
      </c>
      <c r="H407" t="s">
        <v>99</v>
      </c>
      <c r="I407" t="s">
        <v>84</v>
      </c>
      <c r="J407" t="s">
        <v>83</v>
      </c>
    </row>
    <row r="408" spans="1:10">
      <c r="A408" t="str">
        <f t="shared" si="12"/>
        <v>Amaury LERAT</v>
      </c>
      <c r="B408" t="str">
        <f t="shared" si="13"/>
        <v>C CHARTRES METROPOLE TRIATHLON Mini-Poussin</v>
      </c>
      <c r="C408" t="s">
        <v>904</v>
      </c>
      <c r="D408" t="s">
        <v>903</v>
      </c>
      <c r="E408" t="s">
        <v>902</v>
      </c>
      <c r="F408" t="s">
        <v>901</v>
      </c>
      <c r="G408" t="s">
        <v>21</v>
      </c>
      <c r="H408" t="s">
        <v>99</v>
      </c>
      <c r="I408" t="s">
        <v>205</v>
      </c>
      <c r="J408" t="s">
        <v>43</v>
      </c>
    </row>
    <row r="409" spans="1:10">
      <c r="A409" t="str">
        <f t="shared" si="12"/>
        <v>Cyril LEROUX</v>
      </c>
      <c r="B409" t="str">
        <f t="shared" si="13"/>
        <v>C CHARTRES METROPOLE TRIATHLON Vétéran</v>
      </c>
      <c r="C409" t="s">
        <v>900</v>
      </c>
      <c r="D409" t="s">
        <v>899</v>
      </c>
      <c r="E409" t="s">
        <v>898</v>
      </c>
      <c r="F409" t="s">
        <v>897</v>
      </c>
      <c r="G409" t="s">
        <v>21</v>
      </c>
      <c r="H409" t="s">
        <v>99</v>
      </c>
      <c r="I409" t="s">
        <v>84</v>
      </c>
      <c r="J409" t="s">
        <v>96</v>
      </c>
    </row>
    <row r="410" spans="1:10">
      <c r="A410" t="str">
        <f t="shared" si="12"/>
        <v>Noeline LEROY</v>
      </c>
      <c r="B410" t="str">
        <f t="shared" si="13"/>
        <v>C CHARTRES METROPOLE TRIATHLON Senior</v>
      </c>
      <c r="C410" t="s">
        <v>896</v>
      </c>
      <c r="D410" t="s">
        <v>895</v>
      </c>
      <c r="E410" t="s">
        <v>892</v>
      </c>
      <c r="F410" t="s">
        <v>894</v>
      </c>
      <c r="G410" t="s">
        <v>120</v>
      </c>
      <c r="H410" t="s">
        <v>99</v>
      </c>
      <c r="I410" t="s">
        <v>84</v>
      </c>
      <c r="J410" t="s">
        <v>83</v>
      </c>
    </row>
    <row r="411" spans="1:10">
      <c r="A411" t="str">
        <f t="shared" si="12"/>
        <v>Antonin LEROY</v>
      </c>
      <c r="B411" t="str">
        <f t="shared" si="13"/>
        <v>C CHARTRES METROPOLE TRIATHLON Pupille</v>
      </c>
      <c r="C411" t="s">
        <v>893</v>
      </c>
      <c r="D411" t="s">
        <v>208</v>
      </c>
      <c r="E411" t="s">
        <v>892</v>
      </c>
      <c r="F411" t="s">
        <v>891</v>
      </c>
      <c r="G411" t="s">
        <v>21</v>
      </c>
      <c r="H411" t="s">
        <v>99</v>
      </c>
      <c r="I411" t="s">
        <v>205</v>
      </c>
      <c r="J411" t="s">
        <v>32</v>
      </c>
    </row>
    <row r="412" spans="1:10">
      <c r="A412" t="str">
        <f t="shared" si="12"/>
        <v>Eloise LESOUDIER</v>
      </c>
      <c r="B412" t="str">
        <f t="shared" si="13"/>
        <v>C CHARTRES METROPOLE TRIATHLON Benjamin</v>
      </c>
      <c r="C412" t="s">
        <v>890</v>
      </c>
      <c r="D412" t="s">
        <v>889</v>
      </c>
      <c r="E412" t="s">
        <v>888</v>
      </c>
      <c r="F412" t="s">
        <v>887</v>
      </c>
      <c r="G412" t="s">
        <v>21</v>
      </c>
      <c r="H412" t="s">
        <v>99</v>
      </c>
      <c r="I412" t="s">
        <v>205</v>
      </c>
      <c r="J412" t="s">
        <v>22</v>
      </c>
    </row>
    <row r="413" spans="1:10">
      <c r="A413" t="str">
        <f t="shared" si="12"/>
        <v>BAPTISTE LEVALLOIS</v>
      </c>
      <c r="B413" t="str">
        <f t="shared" si="13"/>
        <v>C CHARTRES METROPOLE TRIATHLON Pupille</v>
      </c>
      <c r="C413" t="s">
        <v>886</v>
      </c>
      <c r="D413" t="s">
        <v>885</v>
      </c>
      <c r="E413" t="s">
        <v>884</v>
      </c>
      <c r="F413" t="s">
        <v>883</v>
      </c>
      <c r="G413" t="s">
        <v>21</v>
      </c>
      <c r="H413" t="s">
        <v>99</v>
      </c>
      <c r="I413" t="s">
        <v>205</v>
      </c>
      <c r="J413" t="s">
        <v>32</v>
      </c>
    </row>
    <row r="414" spans="1:10">
      <c r="A414" t="str">
        <f t="shared" si="12"/>
        <v>AMAURY LIMPALAER</v>
      </c>
      <c r="B414" t="str">
        <f t="shared" si="13"/>
        <v>C CHARTRES METROPOLE TRIATHLON Poussin</v>
      </c>
      <c r="C414" t="s">
        <v>882</v>
      </c>
      <c r="D414" t="s">
        <v>648</v>
      </c>
      <c r="E414" t="s">
        <v>879</v>
      </c>
      <c r="F414" t="s">
        <v>881</v>
      </c>
      <c r="G414" t="s">
        <v>21</v>
      </c>
      <c r="H414" t="s">
        <v>99</v>
      </c>
      <c r="I414" t="s">
        <v>205</v>
      </c>
      <c r="J414" t="s">
        <v>35</v>
      </c>
    </row>
    <row r="415" spans="1:10">
      <c r="A415" t="str">
        <f t="shared" si="12"/>
        <v>Alexandre LIMPALAER</v>
      </c>
      <c r="B415" t="str">
        <f t="shared" si="13"/>
        <v>C CHARTRES METROPOLE TRIATHLON Cadet</v>
      </c>
      <c r="C415" t="s">
        <v>880</v>
      </c>
      <c r="D415" t="s">
        <v>864</v>
      </c>
      <c r="E415" t="s">
        <v>879</v>
      </c>
      <c r="F415" t="s">
        <v>878</v>
      </c>
      <c r="G415" t="s">
        <v>21</v>
      </c>
      <c r="H415" t="s">
        <v>99</v>
      </c>
      <c r="I415" t="s">
        <v>205</v>
      </c>
      <c r="J415" t="s">
        <v>20</v>
      </c>
    </row>
    <row r="416" spans="1:10">
      <c r="A416" t="str">
        <f t="shared" si="12"/>
        <v>Adam LOPES LE QUEREC</v>
      </c>
      <c r="B416" t="str">
        <f t="shared" si="13"/>
        <v>C CHARTRES METROPOLE TRIATHLON Benjamin</v>
      </c>
      <c r="C416" t="s">
        <v>877</v>
      </c>
      <c r="D416" t="s">
        <v>876</v>
      </c>
      <c r="E416" t="s">
        <v>875</v>
      </c>
      <c r="F416" t="s">
        <v>874</v>
      </c>
      <c r="G416" t="s">
        <v>21</v>
      </c>
      <c r="H416" t="s">
        <v>99</v>
      </c>
      <c r="I416" t="s">
        <v>205</v>
      </c>
      <c r="J416" t="s">
        <v>22</v>
      </c>
    </row>
    <row r="417" spans="1:10">
      <c r="A417" t="str">
        <f t="shared" si="12"/>
        <v>Charlotte MARTIN</v>
      </c>
      <c r="B417" t="str">
        <f t="shared" si="13"/>
        <v>C CHARTRES METROPOLE TRIATHLON Senior</v>
      </c>
      <c r="C417" t="s">
        <v>873</v>
      </c>
      <c r="D417" t="s">
        <v>872</v>
      </c>
      <c r="E417" t="s">
        <v>871</v>
      </c>
      <c r="F417" t="s">
        <v>870</v>
      </c>
      <c r="G417" t="s">
        <v>120</v>
      </c>
      <c r="H417" t="s">
        <v>99</v>
      </c>
      <c r="I417" t="s">
        <v>84</v>
      </c>
      <c r="J417" t="s">
        <v>83</v>
      </c>
    </row>
    <row r="418" spans="1:10">
      <c r="A418" t="str">
        <f t="shared" si="12"/>
        <v>Emy MARTINEZ</v>
      </c>
      <c r="B418" t="str">
        <f t="shared" si="13"/>
        <v>C CHARTRES METROPOLE TRIATHLON Poussin</v>
      </c>
      <c r="C418" t="s">
        <v>869</v>
      </c>
      <c r="D418" t="s">
        <v>868</v>
      </c>
      <c r="E418" t="s">
        <v>867</v>
      </c>
      <c r="F418" t="s">
        <v>866</v>
      </c>
      <c r="G418" t="s">
        <v>120</v>
      </c>
      <c r="H418" t="s">
        <v>99</v>
      </c>
      <c r="I418" t="s">
        <v>205</v>
      </c>
      <c r="J418" t="s">
        <v>35</v>
      </c>
    </row>
    <row r="419" spans="1:10">
      <c r="A419" t="str">
        <f t="shared" si="12"/>
        <v>Alexandre MASSA</v>
      </c>
      <c r="B419" t="str">
        <f t="shared" si="13"/>
        <v>C CHARTRES METROPOLE TRIATHLON Vétéran</v>
      </c>
      <c r="C419" t="s">
        <v>865</v>
      </c>
      <c r="D419" t="s">
        <v>864</v>
      </c>
      <c r="E419" t="s">
        <v>863</v>
      </c>
      <c r="F419" t="s">
        <v>862</v>
      </c>
      <c r="G419" t="s">
        <v>21</v>
      </c>
      <c r="H419" t="s">
        <v>99</v>
      </c>
      <c r="I419" t="s">
        <v>84</v>
      </c>
      <c r="J419" t="s">
        <v>96</v>
      </c>
    </row>
    <row r="420" spans="1:10">
      <c r="A420" t="str">
        <f t="shared" si="12"/>
        <v>HAROLD MAXIN</v>
      </c>
      <c r="B420" t="str">
        <f t="shared" si="13"/>
        <v>C CHARTRES METROPOLE TRIATHLON Vétéran</v>
      </c>
      <c r="C420" t="s">
        <v>861</v>
      </c>
      <c r="D420" t="s">
        <v>860</v>
      </c>
      <c r="E420" t="s">
        <v>859</v>
      </c>
      <c r="F420" t="s">
        <v>858</v>
      </c>
      <c r="G420" t="s">
        <v>21</v>
      </c>
      <c r="H420" t="s">
        <v>99</v>
      </c>
      <c r="I420" t="s">
        <v>84</v>
      </c>
      <c r="J420" t="s">
        <v>96</v>
      </c>
    </row>
    <row r="421" spans="1:10">
      <c r="A421" t="str">
        <f t="shared" si="12"/>
        <v>ALICE MELLET</v>
      </c>
      <c r="B421" t="str">
        <f t="shared" si="13"/>
        <v>C CHARTRES METROPOLE TRIATHLON Benjamin</v>
      </c>
      <c r="C421" t="s">
        <v>857</v>
      </c>
      <c r="D421" t="s">
        <v>856</v>
      </c>
      <c r="E421" t="s">
        <v>855</v>
      </c>
      <c r="F421" t="s">
        <v>854</v>
      </c>
      <c r="G421" t="s">
        <v>120</v>
      </c>
      <c r="H421" t="s">
        <v>99</v>
      </c>
      <c r="I421" t="s">
        <v>205</v>
      </c>
      <c r="J421" t="s">
        <v>22</v>
      </c>
    </row>
    <row r="422" spans="1:10">
      <c r="A422" t="str">
        <f t="shared" si="12"/>
        <v>LAURENT MEUTELET</v>
      </c>
      <c r="B422" t="str">
        <f t="shared" si="13"/>
        <v>C CHARTRES METROPOLE TRIATHLON Vétéran</v>
      </c>
      <c r="C422" t="s">
        <v>853</v>
      </c>
      <c r="D422" t="s">
        <v>852</v>
      </c>
      <c r="E422" t="s">
        <v>851</v>
      </c>
      <c r="F422" t="s">
        <v>850</v>
      </c>
      <c r="G422" t="s">
        <v>21</v>
      </c>
      <c r="H422" t="s">
        <v>99</v>
      </c>
      <c r="I422" t="s">
        <v>297</v>
      </c>
      <c r="J422" t="s">
        <v>96</v>
      </c>
    </row>
    <row r="423" spans="1:10">
      <c r="A423" t="str">
        <f t="shared" si="12"/>
        <v>David MICHEL</v>
      </c>
      <c r="B423" t="str">
        <f t="shared" si="13"/>
        <v>C CHARTRES METROPOLE TRIATHLON Vétéran</v>
      </c>
      <c r="C423" t="s">
        <v>849</v>
      </c>
      <c r="D423" t="s">
        <v>848</v>
      </c>
      <c r="E423" t="s">
        <v>847</v>
      </c>
      <c r="F423" t="s">
        <v>846</v>
      </c>
      <c r="G423" t="s">
        <v>21</v>
      </c>
      <c r="H423" t="s">
        <v>99</v>
      </c>
      <c r="I423" t="s">
        <v>84</v>
      </c>
      <c r="J423" t="s">
        <v>96</v>
      </c>
    </row>
    <row r="424" spans="1:10">
      <c r="A424" t="str">
        <f t="shared" si="12"/>
        <v>Juliette MOINE  BOUKHEDIMI</v>
      </c>
      <c r="B424" t="str">
        <f t="shared" si="13"/>
        <v>C CHARTRES METROPOLE TRIATHLON Junior</v>
      </c>
      <c r="C424" t="s">
        <v>845</v>
      </c>
      <c r="D424" t="s">
        <v>844</v>
      </c>
      <c r="E424" t="s">
        <v>843</v>
      </c>
      <c r="F424" t="s">
        <v>842</v>
      </c>
      <c r="G424" t="s">
        <v>120</v>
      </c>
      <c r="H424" t="s">
        <v>99</v>
      </c>
      <c r="I424" t="s">
        <v>205</v>
      </c>
      <c r="J424" t="s">
        <v>24</v>
      </c>
    </row>
    <row r="425" spans="1:10">
      <c r="A425" t="str">
        <f t="shared" si="12"/>
        <v>EDOUARD MORCHOISNE</v>
      </c>
      <c r="B425" t="str">
        <f t="shared" si="13"/>
        <v>C CHARTRES METROPOLE TRIATHLON Vétéran</v>
      </c>
      <c r="C425" t="s">
        <v>841</v>
      </c>
      <c r="D425" t="s">
        <v>840</v>
      </c>
      <c r="E425" t="s">
        <v>839</v>
      </c>
      <c r="F425" t="s">
        <v>838</v>
      </c>
      <c r="G425" t="s">
        <v>21</v>
      </c>
      <c r="H425" t="s">
        <v>99</v>
      </c>
      <c r="I425" t="s">
        <v>84</v>
      </c>
      <c r="J425" t="s">
        <v>96</v>
      </c>
    </row>
    <row r="426" spans="1:10">
      <c r="A426" t="str">
        <f t="shared" si="12"/>
        <v>Marine MORCILLO</v>
      </c>
      <c r="B426" t="str">
        <f t="shared" si="13"/>
        <v>C CHARTRES METROPOLE TRIATHLON Senior</v>
      </c>
      <c r="C426" t="s">
        <v>837</v>
      </c>
      <c r="D426" t="s">
        <v>836</v>
      </c>
      <c r="E426" t="s">
        <v>835</v>
      </c>
      <c r="F426" t="s">
        <v>834</v>
      </c>
      <c r="G426" t="s">
        <v>120</v>
      </c>
      <c r="H426" t="s">
        <v>99</v>
      </c>
      <c r="I426" t="s">
        <v>84</v>
      </c>
      <c r="J426" t="s">
        <v>83</v>
      </c>
    </row>
    <row r="427" spans="1:10">
      <c r="A427" t="str">
        <f t="shared" si="12"/>
        <v>Simon MOREAU</v>
      </c>
      <c r="B427" t="str">
        <f t="shared" si="13"/>
        <v>C CHARTRES METROPOLE TRIATHLON Senior</v>
      </c>
      <c r="C427" t="s">
        <v>833</v>
      </c>
      <c r="D427" t="s">
        <v>832</v>
      </c>
      <c r="E427" t="s">
        <v>150</v>
      </c>
      <c r="F427" t="s">
        <v>831</v>
      </c>
      <c r="G427" t="s">
        <v>21</v>
      </c>
      <c r="H427" t="s">
        <v>99</v>
      </c>
      <c r="I427" t="s">
        <v>84</v>
      </c>
      <c r="J427" t="s">
        <v>83</v>
      </c>
    </row>
    <row r="428" spans="1:10">
      <c r="A428" t="str">
        <f t="shared" si="12"/>
        <v>Antony MOREAU</v>
      </c>
      <c r="B428" t="str">
        <f t="shared" si="13"/>
        <v>C CHARTRES METROPOLE TRIATHLON Vétéran</v>
      </c>
      <c r="C428" t="s">
        <v>830</v>
      </c>
      <c r="D428" t="s">
        <v>829</v>
      </c>
      <c r="E428" t="s">
        <v>150</v>
      </c>
      <c r="F428" t="s">
        <v>828</v>
      </c>
      <c r="G428" t="s">
        <v>21</v>
      </c>
      <c r="H428" t="s">
        <v>99</v>
      </c>
      <c r="I428" t="s">
        <v>84</v>
      </c>
      <c r="J428" t="s">
        <v>96</v>
      </c>
    </row>
    <row r="429" spans="1:10">
      <c r="A429" t="str">
        <f t="shared" si="12"/>
        <v>Louane MOREAU</v>
      </c>
      <c r="B429" t="str">
        <f t="shared" si="13"/>
        <v>C CHARTRES METROPOLE TRIATHLON Benjamin</v>
      </c>
      <c r="C429" t="s">
        <v>827</v>
      </c>
      <c r="D429" t="s">
        <v>826</v>
      </c>
      <c r="E429" t="s">
        <v>150</v>
      </c>
      <c r="F429" t="s">
        <v>825</v>
      </c>
      <c r="G429" t="s">
        <v>120</v>
      </c>
      <c r="H429" t="s">
        <v>99</v>
      </c>
      <c r="I429" t="s">
        <v>205</v>
      </c>
      <c r="J429" t="s">
        <v>22</v>
      </c>
    </row>
    <row r="430" spans="1:10">
      <c r="A430" t="str">
        <f t="shared" si="12"/>
        <v>Cesar MORISE</v>
      </c>
      <c r="B430" t="str">
        <f t="shared" si="13"/>
        <v>C CHARTRES METROPOLE TRIATHLON Vétéran</v>
      </c>
      <c r="C430" t="s">
        <v>824</v>
      </c>
      <c r="D430" t="s">
        <v>823</v>
      </c>
      <c r="E430" t="s">
        <v>822</v>
      </c>
      <c r="F430" t="s">
        <v>821</v>
      </c>
      <c r="G430" t="s">
        <v>21</v>
      </c>
      <c r="H430" t="s">
        <v>99</v>
      </c>
      <c r="I430" t="s">
        <v>84</v>
      </c>
      <c r="J430" t="s">
        <v>96</v>
      </c>
    </row>
    <row r="431" spans="1:10">
      <c r="A431" t="str">
        <f t="shared" si="12"/>
        <v>Remi NEVEU</v>
      </c>
      <c r="B431" t="str">
        <f t="shared" si="13"/>
        <v>C CHARTRES METROPOLE TRIATHLON Cadet</v>
      </c>
      <c r="C431" t="s">
        <v>820</v>
      </c>
      <c r="D431" t="s">
        <v>819</v>
      </c>
      <c r="E431" t="s">
        <v>818</v>
      </c>
      <c r="F431" t="s">
        <v>817</v>
      </c>
      <c r="G431" t="s">
        <v>21</v>
      </c>
      <c r="H431" t="s">
        <v>99</v>
      </c>
      <c r="I431" t="s">
        <v>205</v>
      </c>
      <c r="J431" t="s">
        <v>20</v>
      </c>
    </row>
    <row r="432" spans="1:10">
      <c r="A432" t="str">
        <f t="shared" si="12"/>
        <v>Jeoffrey NIERDING</v>
      </c>
      <c r="B432" t="str">
        <f t="shared" si="13"/>
        <v>C CHARTRES METROPOLE TRIATHLON Vétéran</v>
      </c>
      <c r="C432" t="s">
        <v>816</v>
      </c>
      <c r="D432" t="s">
        <v>815</v>
      </c>
      <c r="E432" t="s">
        <v>814</v>
      </c>
      <c r="F432" t="s">
        <v>813</v>
      </c>
      <c r="G432" t="s">
        <v>21</v>
      </c>
      <c r="H432" t="s">
        <v>99</v>
      </c>
      <c r="I432" t="s">
        <v>84</v>
      </c>
      <c r="J432" t="s">
        <v>96</v>
      </c>
    </row>
    <row r="433" spans="1:10">
      <c r="A433" t="str">
        <f t="shared" si="12"/>
        <v>Nicolas NORMAND</v>
      </c>
      <c r="B433" t="str">
        <f t="shared" si="13"/>
        <v>C CHARTRES METROPOLE TRIATHLON Senior</v>
      </c>
      <c r="C433" t="s">
        <v>812</v>
      </c>
      <c r="D433" t="s">
        <v>87</v>
      </c>
      <c r="E433" t="s">
        <v>811</v>
      </c>
      <c r="F433" t="s">
        <v>810</v>
      </c>
      <c r="G433" t="s">
        <v>21</v>
      </c>
      <c r="H433" t="s">
        <v>99</v>
      </c>
      <c r="I433" t="s">
        <v>84</v>
      </c>
      <c r="J433" t="s">
        <v>83</v>
      </c>
    </row>
    <row r="434" spans="1:10">
      <c r="A434" t="str">
        <f t="shared" si="12"/>
        <v>Elise PARMENTIER</v>
      </c>
      <c r="B434" t="str">
        <f t="shared" si="13"/>
        <v>C CHARTRES METROPOLE TRIATHLON Mini-Poussin</v>
      </c>
      <c r="C434" t="s">
        <v>809</v>
      </c>
      <c r="D434" t="s">
        <v>808</v>
      </c>
      <c r="E434" t="s">
        <v>807</v>
      </c>
      <c r="F434" t="s">
        <v>806</v>
      </c>
      <c r="G434" t="s">
        <v>120</v>
      </c>
      <c r="H434" t="s">
        <v>99</v>
      </c>
      <c r="I434" t="s">
        <v>205</v>
      </c>
      <c r="J434" t="s">
        <v>43</v>
      </c>
    </row>
    <row r="435" spans="1:10">
      <c r="A435" t="str">
        <f t="shared" si="12"/>
        <v>CHRISTINE PATTE SUCHETET</v>
      </c>
      <c r="B435" t="str">
        <f t="shared" si="13"/>
        <v>C CHARTRES METROPOLE TRIATHLON Vétéran</v>
      </c>
      <c r="C435" t="s">
        <v>805</v>
      </c>
      <c r="D435" t="s">
        <v>804</v>
      </c>
      <c r="E435" t="s">
        <v>801</v>
      </c>
      <c r="F435" t="s">
        <v>803</v>
      </c>
      <c r="G435" t="s">
        <v>120</v>
      </c>
      <c r="H435" t="s">
        <v>99</v>
      </c>
      <c r="I435" t="s">
        <v>84</v>
      </c>
      <c r="J435" t="s">
        <v>96</v>
      </c>
    </row>
    <row r="436" spans="1:10">
      <c r="A436" t="str">
        <f t="shared" si="12"/>
        <v>Frederic PATTE SUCHETET</v>
      </c>
      <c r="B436" t="str">
        <f t="shared" si="13"/>
        <v>C CHARTRES METROPOLE TRIATHLON Vétéran</v>
      </c>
      <c r="C436" t="s">
        <v>802</v>
      </c>
      <c r="D436" t="s">
        <v>175</v>
      </c>
      <c r="E436" t="s">
        <v>801</v>
      </c>
      <c r="F436" t="s">
        <v>800</v>
      </c>
      <c r="G436" t="s">
        <v>21</v>
      </c>
      <c r="H436" t="s">
        <v>99</v>
      </c>
      <c r="I436" t="s">
        <v>84</v>
      </c>
      <c r="J436" t="s">
        <v>96</v>
      </c>
    </row>
    <row r="437" spans="1:10">
      <c r="A437" t="str">
        <f t="shared" si="12"/>
        <v>Christelle PAVIOT</v>
      </c>
      <c r="B437" t="str">
        <f t="shared" si="13"/>
        <v>C CHARTRES METROPOLE TRIATHLON Senior</v>
      </c>
      <c r="C437" t="s">
        <v>799</v>
      </c>
      <c r="D437" t="s">
        <v>155</v>
      </c>
      <c r="E437" t="s">
        <v>793</v>
      </c>
      <c r="F437" t="s">
        <v>798</v>
      </c>
      <c r="G437" t="s">
        <v>120</v>
      </c>
      <c r="H437" t="s">
        <v>99</v>
      </c>
      <c r="I437" t="s">
        <v>84</v>
      </c>
      <c r="J437" t="s">
        <v>83</v>
      </c>
    </row>
    <row r="438" spans="1:10">
      <c r="A438" t="str">
        <f t="shared" si="12"/>
        <v>Louise PAVIOT</v>
      </c>
      <c r="B438" t="str">
        <f t="shared" si="13"/>
        <v>C CHARTRES METROPOLE TRIATHLON Poussin</v>
      </c>
      <c r="C438" t="s">
        <v>797</v>
      </c>
      <c r="D438" t="s">
        <v>312</v>
      </c>
      <c r="E438" t="s">
        <v>793</v>
      </c>
      <c r="F438" t="s">
        <v>796</v>
      </c>
      <c r="G438" t="s">
        <v>120</v>
      </c>
      <c r="H438" t="s">
        <v>99</v>
      </c>
      <c r="I438" t="s">
        <v>205</v>
      </c>
      <c r="J438" t="s">
        <v>35</v>
      </c>
    </row>
    <row r="439" spans="1:10">
      <c r="A439" t="str">
        <f t="shared" si="12"/>
        <v>Eliott PAVIOT</v>
      </c>
      <c r="B439" t="str">
        <f t="shared" si="13"/>
        <v>C CHARTRES METROPOLE TRIATHLON Pupille</v>
      </c>
      <c r="C439" t="s">
        <v>795</v>
      </c>
      <c r="D439" t="s">
        <v>794</v>
      </c>
      <c r="E439" t="s">
        <v>793</v>
      </c>
      <c r="F439" t="s">
        <v>792</v>
      </c>
      <c r="G439" t="s">
        <v>21</v>
      </c>
      <c r="H439" t="s">
        <v>99</v>
      </c>
      <c r="I439" t="s">
        <v>205</v>
      </c>
      <c r="J439" t="s">
        <v>32</v>
      </c>
    </row>
    <row r="440" spans="1:10">
      <c r="A440" t="str">
        <f t="shared" si="12"/>
        <v>Maxime PELLE</v>
      </c>
      <c r="B440" t="str">
        <f t="shared" si="13"/>
        <v>C CHARTRES METROPOLE TRIATHLON Poussin</v>
      </c>
      <c r="C440" t="s">
        <v>791</v>
      </c>
      <c r="D440" t="s">
        <v>790</v>
      </c>
      <c r="E440" t="s">
        <v>786</v>
      </c>
      <c r="F440" t="s">
        <v>789</v>
      </c>
      <c r="G440" t="s">
        <v>21</v>
      </c>
      <c r="H440" t="s">
        <v>99</v>
      </c>
      <c r="I440" t="s">
        <v>205</v>
      </c>
      <c r="J440" t="s">
        <v>35</v>
      </c>
    </row>
    <row r="441" spans="1:10">
      <c r="A441" t="str">
        <f t="shared" si="12"/>
        <v>Florent PELLE</v>
      </c>
      <c r="B441" t="str">
        <f t="shared" si="13"/>
        <v>C CHARTRES METROPOLE TRIATHLON Senior</v>
      </c>
      <c r="C441" t="s">
        <v>788</v>
      </c>
      <c r="D441" t="s">
        <v>787</v>
      </c>
      <c r="E441" t="s">
        <v>786</v>
      </c>
      <c r="F441" t="s">
        <v>785</v>
      </c>
      <c r="G441" t="s">
        <v>21</v>
      </c>
      <c r="H441" t="s">
        <v>99</v>
      </c>
      <c r="I441" t="s">
        <v>84</v>
      </c>
      <c r="J441" t="s">
        <v>83</v>
      </c>
    </row>
    <row r="442" spans="1:10">
      <c r="A442" t="str">
        <f t="shared" si="12"/>
        <v>Pierre PENISSON</v>
      </c>
      <c r="B442" t="str">
        <f t="shared" si="13"/>
        <v>C CHARTRES METROPOLE TRIATHLON Senior</v>
      </c>
      <c r="C442" t="s">
        <v>784</v>
      </c>
      <c r="D442" t="s">
        <v>315</v>
      </c>
      <c r="E442" t="s">
        <v>783</v>
      </c>
      <c r="F442" t="s">
        <v>782</v>
      </c>
      <c r="G442" t="s">
        <v>21</v>
      </c>
      <c r="H442" t="s">
        <v>99</v>
      </c>
      <c r="I442" t="s">
        <v>84</v>
      </c>
      <c r="J442" t="s">
        <v>83</v>
      </c>
    </row>
    <row r="443" spans="1:10">
      <c r="A443" t="str">
        <f t="shared" si="12"/>
        <v>BRUNO PERDOUX</v>
      </c>
      <c r="B443" t="str">
        <f t="shared" si="13"/>
        <v>C CHARTRES METROPOLE TRIATHLON Vétéran</v>
      </c>
      <c r="C443" t="s">
        <v>781</v>
      </c>
      <c r="D443" t="s">
        <v>780</v>
      </c>
      <c r="E443" t="s">
        <v>779</v>
      </c>
      <c r="F443" t="s">
        <v>778</v>
      </c>
      <c r="G443" t="s">
        <v>21</v>
      </c>
      <c r="H443" t="s">
        <v>99</v>
      </c>
      <c r="I443" t="s">
        <v>84</v>
      </c>
      <c r="J443" t="s">
        <v>96</v>
      </c>
    </row>
    <row r="444" spans="1:10">
      <c r="A444" t="str">
        <f t="shared" si="12"/>
        <v>Julien PEREZ</v>
      </c>
      <c r="B444" t="str">
        <f t="shared" si="13"/>
        <v>C CHARTRES METROPOLE TRIATHLON Senior</v>
      </c>
      <c r="C444" t="s">
        <v>777</v>
      </c>
      <c r="D444" t="s">
        <v>391</v>
      </c>
      <c r="E444" t="s">
        <v>776</v>
      </c>
      <c r="F444" t="s">
        <v>775</v>
      </c>
      <c r="G444" t="s">
        <v>21</v>
      </c>
      <c r="H444" t="s">
        <v>99</v>
      </c>
      <c r="I444" t="s">
        <v>115</v>
      </c>
      <c r="J444" t="s">
        <v>83</v>
      </c>
    </row>
    <row r="445" spans="1:10">
      <c r="A445" t="str">
        <f t="shared" si="12"/>
        <v>Yann PETIT PIERRE</v>
      </c>
      <c r="B445" t="str">
        <f t="shared" si="13"/>
        <v>C CHARTRES METROPOLE TRIATHLON Senior</v>
      </c>
      <c r="C445" t="s">
        <v>774</v>
      </c>
      <c r="D445" t="s">
        <v>773</v>
      </c>
      <c r="E445" t="s">
        <v>772</v>
      </c>
      <c r="F445" t="s">
        <v>771</v>
      </c>
      <c r="G445" t="s">
        <v>21</v>
      </c>
      <c r="H445" t="s">
        <v>99</v>
      </c>
      <c r="I445" t="s">
        <v>84</v>
      </c>
      <c r="J445" t="s">
        <v>83</v>
      </c>
    </row>
    <row r="446" spans="1:10">
      <c r="A446" t="str">
        <f t="shared" si="12"/>
        <v>Arnaud PHILIPPE</v>
      </c>
      <c r="B446" t="str">
        <f t="shared" si="13"/>
        <v>C CHARTRES METROPOLE TRIATHLON Vétéran</v>
      </c>
      <c r="C446" t="s">
        <v>770</v>
      </c>
      <c r="D446" t="s">
        <v>769</v>
      </c>
      <c r="E446" t="s">
        <v>768</v>
      </c>
      <c r="F446" t="s">
        <v>767</v>
      </c>
      <c r="G446" t="s">
        <v>21</v>
      </c>
      <c r="H446" t="s">
        <v>99</v>
      </c>
      <c r="I446" t="s">
        <v>84</v>
      </c>
      <c r="J446" t="s">
        <v>96</v>
      </c>
    </row>
    <row r="447" spans="1:10">
      <c r="A447" t="str">
        <f t="shared" si="12"/>
        <v>Mickael PICHARD</v>
      </c>
      <c r="B447" t="str">
        <f t="shared" si="13"/>
        <v>C CHARTRES METROPOLE TRIATHLON Senior</v>
      </c>
      <c r="C447" t="s">
        <v>766</v>
      </c>
      <c r="D447" t="s">
        <v>765</v>
      </c>
      <c r="E447" t="s">
        <v>764</v>
      </c>
      <c r="F447" t="s">
        <v>763</v>
      </c>
      <c r="G447" t="s">
        <v>21</v>
      </c>
      <c r="H447" t="s">
        <v>99</v>
      </c>
      <c r="I447" t="s">
        <v>84</v>
      </c>
      <c r="J447" t="s">
        <v>83</v>
      </c>
    </row>
    <row r="448" spans="1:10">
      <c r="A448" t="str">
        <f t="shared" si="12"/>
        <v>JEAN CHARLES PICHOT</v>
      </c>
      <c r="B448" t="str">
        <f t="shared" si="13"/>
        <v>C CHARTRES METROPOLE TRIATHLON Vétéran</v>
      </c>
      <c r="C448" t="s">
        <v>762</v>
      </c>
      <c r="D448" t="s">
        <v>761</v>
      </c>
      <c r="E448" t="s">
        <v>760</v>
      </c>
      <c r="F448" t="s">
        <v>759</v>
      </c>
      <c r="G448" t="s">
        <v>21</v>
      </c>
      <c r="H448" t="s">
        <v>99</v>
      </c>
      <c r="I448" t="s">
        <v>84</v>
      </c>
      <c r="J448" t="s">
        <v>96</v>
      </c>
    </row>
    <row r="449" spans="1:10">
      <c r="A449" t="str">
        <f t="shared" si="12"/>
        <v>RAPHAEL PINON</v>
      </c>
      <c r="B449" t="str">
        <f t="shared" si="13"/>
        <v>C CHARTRES METROPOLE TRIATHLON Junior</v>
      </c>
      <c r="C449" t="s">
        <v>758</v>
      </c>
      <c r="D449" t="s">
        <v>635</v>
      </c>
      <c r="E449" t="s">
        <v>757</v>
      </c>
      <c r="F449" t="s">
        <v>756</v>
      </c>
      <c r="G449" t="s">
        <v>21</v>
      </c>
      <c r="H449" t="s">
        <v>99</v>
      </c>
      <c r="I449" t="s">
        <v>205</v>
      </c>
      <c r="J449" t="s">
        <v>24</v>
      </c>
    </row>
    <row r="450" spans="1:10">
      <c r="A450" t="str">
        <f t="shared" si="12"/>
        <v>Hermine PIOLOT</v>
      </c>
      <c r="B450" t="str">
        <f t="shared" si="13"/>
        <v>C CHARTRES METROPOLE TRIATHLON Pupille</v>
      </c>
      <c r="C450" t="s">
        <v>755</v>
      </c>
      <c r="D450" t="s">
        <v>754</v>
      </c>
      <c r="E450" t="s">
        <v>753</v>
      </c>
      <c r="F450" t="s">
        <v>752</v>
      </c>
      <c r="G450" t="s">
        <v>120</v>
      </c>
      <c r="H450" t="s">
        <v>99</v>
      </c>
      <c r="I450" t="s">
        <v>205</v>
      </c>
      <c r="J450" t="s">
        <v>32</v>
      </c>
    </row>
    <row r="451" spans="1:10">
      <c r="A451" t="str">
        <f t="shared" ref="A451:A514" si="14">CONCATENATE(D451," ",E451)</f>
        <v>Patricia PLATON</v>
      </c>
      <c r="B451" t="str">
        <f t="shared" ref="B451:B514" si="15">CONCATENATE(H451," ",J451)</f>
        <v>C CHARTRES METROPOLE TRIATHLON Vétéran</v>
      </c>
      <c r="C451" t="s">
        <v>751</v>
      </c>
      <c r="D451" t="s">
        <v>750</v>
      </c>
      <c r="E451" t="s">
        <v>749</v>
      </c>
      <c r="F451" t="s">
        <v>748</v>
      </c>
      <c r="G451" t="s">
        <v>120</v>
      </c>
      <c r="H451" t="s">
        <v>99</v>
      </c>
      <c r="I451" t="s">
        <v>84</v>
      </c>
      <c r="J451" t="s">
        <v>96</v>
      </c>
    </row>
    <row r="452" spans="1:10">
      <c r="A452" t="str">
        <f t="shared" si="14"/>
        <v>Nicolas  POETTE</v>
      </c>
      <c r="B452" t="str">
        <f t="shared" si="15"/>
        <v>C CHARTRES METROPOLE TRIATHLON Vétéran</v>
      </c>
      <c r="C452" t="s">
        <v>747</v>
      </c>
      <c r="D452" t="s">
        <v>746</v>
      </c>
      <c r="E452" t="s">
        <v>745</v>
      </c>
      <c r="F452" t="s">
        <v>744</v>
      </c>
      <c r="G452" t="s">
        <v>21</v>
      </c>
      <c r="H452" t="s">
        <v>99</v>
      </c>
      <c r="I452" t="s">
        <v>84</v>
      </c>
      <c r="J452" t="s">
        <v>96</v>
      </c>
    </row>
    <row r="453" spans="1:10">
      <c r="A453" t="str">
        <f t="shared" si="14"/>
        <v>Liam POULLARD</v>
      </c>
      <c r="B453" t="str">
        <f t="shared" si="15"/>
        <v>C CHARTRES METROPOLE TRIATHLON Cadet</v>
      </c>
      <c r="C453" t="s">
        <v>743</v>
      </c>
      <c r="D453" t="s">
        <v>742</v>
      </c>
      <c r="E453" t="s">
        <v>739</v>
      </c>
      <c r="F453" t="s">
        <v>741</v>
      </c>
      <c r="G453" t="s">
        <v>21</v>
      </c>
      <c r="H453" t="s">
        <v>99</v>
      </c>
      <c r="I453" t="s">
        <v>205</v>
      </c>
      <c r="J453" t="s">
        <v>20</v>
      </c>
    </row>
    <row r="454" spans="1:10">
      <c r="A454" t="str">
        <f t="shared" si="14"/>
        <v>Stephane POULLARD</v>
      </c>
      <c r="B454" t="str">
        <f t="shared" si="15"/>
        <v>C CHARTRES METROPOLE TRIATHLON Vétéran</v>
      </c>
      <c r="C454" t="s">
        <v>740</v>
      </c>
      <c r="D454" t="s">
        <v>186</v>
      </c>
      <c r="E454" t="s">
        <v>739</v>
      </c>
      <c r="F454" t="s">
        <v>738</v>
      </c>
      <c r="G454" t="s">
        <v>21</v>
      </c>
      <c r="H454" t="s">
        <v>99</v>
      </c>
      <c r="I454" t="s">
        <v>84</v>
      </c>
      <c r="J454" t="s">
        <v>96</v>
      </c>
    </row>
    <row r="455" spans="1:10">
      <c r="A455" t="str">
        <f t="shared" si="14"/>
        <v>Basile POUSSARD</v>
      </c>
      <c r="B455" t="str">
        <f t="shared" si="15"/>
        <v>C CHARTRES METROPOLE TRIATHLON Senior</v>
      </c>
      <c r="C455" t="s">
        <v>737</v>
      </c>
      <c r="D455" t="s">
        <v>736</v>
      </c>
      <c r="E455" t="s">
        <v>735</v>
      </c>
      <c r="F455" t="s">
        <v>734</v>
      </c>
      <c r="G455" t="s">
        <v>21</v>
      </c>
      <c r="H455" t="s">
        <v>99</v>
      </c>
      <c r="I455" t="s">
        <v>84</v>
      </c>
      <c r="J455" t="s">
        <v>83</v>
      </c>
    </row>
    <row r="456" spans="1:10">
      <c r="A456" t="str">
        <f t="shared" si="14"/>
        <v>Corentin PREVOST</v>
      </c>
      <c r="B456" t="str">
        <f t="shared" si="15"/>
        <v>C CHARTRES METROPOLE TRIATHLON Pupille</v>
      </c>
      <c r="C456" t="s">
        <v>733</v>
      </c>
      <c r="D456" t="s">
        <v>410</v>
      </c>
      <c r="E456" t="s">
        <v>732</v>
      </c>
      <c r="F456" t="s">
        <v>731</v>
      </c>
      <c r="G456" t="s">
        <v>21</v>
      </c>
      <c r="H456" t="s">
        <v>99</v>
      </c>
      <c r="I456" t="s">
        <v>205</v>
      </c>
      <c r="J456" t="s">
        <v>32</v>
      </c>
    </row>
    <row r="457" spans="1:10">
      <c r="A457" t="str">
        <f t="shared" si="14"/>
        <v>Ines RABAUD</v>
      </c>
      <c r="B457" t="str">
        <f t="shared" si="15"/>
        <v>C CHARTRES METROPOLE TRIATHLON Senior</v>
      </c>
      <c r="C457" t="s">
        <v>730</v>
      </c>
      <c r="D457" t="s">
        <v>726</v>
      </c>
      <c r="E457" t="s">
        <v>729</v>
      </c>
      <c r="F457" t="s">
        <v>728</v>
      </c>
      <c r="G457" t="s">
        <v>120</v>
      </c>
      <c r="H457" t="s">
        <v>99</v>
      </c>
      <c r="I457" t="s">
        <v>84</v>
      </c>
      <c r="J457" t="s">
        <v>83</v>
      </c>
    </row>
    <row r="458" spans="1:10">
      <c r="A458" t="str">
        <f t="shared" si="14"/>
        <v>Ines RACHMOUN</v>
      </c>
      <c r="B458" t="str">
        <f t="shared" si="15"/>
        <v>C CHARTRES METROPOLE TRIATHLON Pupille</v>
      </c>
      <c r="C458" t="s">
        <v>727</v>
      </c>
      <c r="D458" t="s">
        <v>726</v>
      </c>
      <c r="E458" t="s">
        <v>725</v>
      </c>
      <c r="F458" t="s">
        <v>724</v>
      </c>
      <c r="G458" t="s">
        <v>120</v>
      </c>
      <c r="H458" t="s">
        <v>99</v>
      </c>
      <c r="I458" t="s">
        <v>205</v>
      </c>
      <c r="J458" t="s">
        <v>32</v>
      </c>
    </row>
    <row r="459" spans="1:10">
      <c r="A459" t="str">
        <f t="shared" si="14"/>
        <v>Sebastien RAGOT</v>
      </c>
      <c r="B459" t="str">
        <f t="shared" si="15"/>
        <v>C CHARTRES METROPOLE TRIATHLON Vétéran</v>
      </c>
      <c r="C459" t="s">
        <v>723</v>
      </c>
      <c r="D459" t="s">
        <v>123</v>
      </c>
      <c r="E459" t="s">
        <v>722</v>
      </c>
      <c r="F459" t="s">
        <v>721</v>
      </c>
      <c r="G459" t="s">
        <v>21</v>
      </c>
      <c r="H459" t="s">
        <v>99</v>
      </c>
      <c r="I459" t="s">
        <v>84</v>
      </c>
      <c r="J459" t="s">
        <v>96</v>
      </c>
    </row>
    <row r="460" spans="1:10">
      <c r="A460" t="str">
        <f t="shared" si="14"/>
        <v>Francis RAMIREZ</v>
      </c>
      <c r="B460" t="str">
        <f t="shared" si="15"/>
        <v>C CHARTRES METROPOLE TRIATHLON Vétéran</v>
      </c>
      <c r="C460" t="s">
        <v>720</v>
      </c>
      <c r="D460" t="s">
        <v>719</v>
      </c>
      <c r="E460" t="s">
        <v>718</v>
      </c>
      <c r="F460" t="s">
        <v>717</v>
      </c>
      <c r="G460" t="s">
        <v>21</v>
      </c>
      <c r="H460" t="s">
        <v>99</v>
      </c>
      <c r="I460" t="s">
        <v>297</v>
      </c>
      <c r="J460" t="s">
        <v>96</v>
      </c>
    </row>
    <row r="461" spans="1:10">
      <c r="A461" t="str">
        <f t="shared" si="14"/>
        <v>THIERRY RENE</v>
      </c>
      <c r="B461" t="str">
        <f t="shared" si="15"/>
        <v>C CHARTRES METROPOLE TRIATHLON Vétéran</v>
      </c>
      <c r="C461" t="s">
        <v>716</v>
      </c>
      <c r="D461" t="s">
        <v>545</v>
      </c>
      <c r="E461" t="s">
        <v>715</v>
      </c>
      <c r="F461" t="s">
        <v>714</v>
      </c>
      <c r="G461" t="s">
        <v>21</v>
      </c>
      <c r="H461" t="s">
        <v>99</v>
      </c>
      <c r="I461" t="s">
        <v>84</v>
      </c>
      <c r="J461" t="s">
        <v>96</v>
      </c>
    </row>
    <row r="462" spans="1:10">
      <c r="A462" t="str">
        <f t="shared" si="14"/>
        <v>YOANN RICHARD DIAGORCE</v>
      </c>
      <c r="B462" t="str">
        <f t="shared" si="15"/>
        <v>C CHARTRES METROPOLE TRIATHLON Vétéran</v>
      </c>
      <c r="C462" t="s">
        <v>713</v>
      </c>
      <c r="D462" t="s">
        <v>712</v>
      </c>
      <c r="E462" t="s">
        <v>711</v>
      </c>
      <c r="F462" t="s">
        <v>710</v>
      </c>
      <c r="G462" t="s">
        <v>21</v>
      </c>
      <c r="H462" t="s">
        <v>99</v>
      </c>
      <c r="I462" t="s">
        <v>84</v>
      </c>
      <c r="J462" t="s">
        <v>96</v>
      </c>
    </row>
    <row r="463" spans="1:10">
      <c r="A463" t="str">
        <f t="shared" si="14"/>
        <v>Audrey RICORDEAU</v>
      </c>
      <c r="B463" t="str">
        <f t="shared" si="15"/>
        <v>C CHARTRES METROPOLE TRIATHLON Vétéran</v>
      </c>
      <c r="C463" t="s">
        <v>709</v>
      </c>
      <c r="D463" t="s">
        <v>708</v>
      </c>
      <c r="E463" t="s">
        <v>707</v>
      </c>
      <c r="F463" t="s">
        <v>706</v>
      </c>
      <c r="G463" t="s">
        <v>120</v>
      </c>
      <c r="H463" t="s">
        <v>99</v>
      </c>
      <c r="I463" t="s">
        <v>84</v>
      </c>
      <c r="J463" t="s">
        <v>96</v>
      </c>
    </row>
    <row r="464" spans="1:10">
      <c r="A464" t="str">
        <f t="shared" si="14"/>
        <v>ELODIE RIGAULT</v>
      </c>
      <c r="B464" t="str">
        <f t="shared" si="15"/>
        <v>C CHARTRES METROPOLE TRIATHLON Senior</v>
      </c>
      <c r="C464" t="s">
        <v>705</v>
      </c>
      <c r="D464" t="s">
        <v>704</v>
      </c>
      <c r="E464" t="s">
        <v>703</v>
      </c>
      <c r="F464" t="s">
        <v>702</v>
      </c>
      <c r="G464" t="s">
        <v>120</v>
      </c>
      <c r="H464" t="s">
        <v>99</v>
      </c>
      <c r="I464" t="s">
        <v>84</v>
      </c>
      <c r="J464" t="s">
        <v>83</v>
      </c>
    </row>
    <row r="465" spans="1:10">
      <c r="A465" t="str">
        <f t="shared" si="14"/>
        <v>LOGAN RIVALLAIN</v>
      </c>
      <c r="B465" t="str">
        <f t="shared" si="15"/>
        <v>C CHARTRES METROPOLE TRIATHLON Senior</v>
      </c>
      <c r="C465" t="s">
        <v>701</v>
      </c>
      <c r="D465" t="s">
        <v>700</v>
      </c>
      <c r="E465" t="s">
        <v>699</v>
      </c>
      <c r="F465" t="s">
        <v>698</v>
      </c>
      <c r="G465" t="s">
        <v>21</v>
      </c>
      <c r="H465" t="s">
        <v>99</v>
      </c>
      <c r="I465" t="s">
        <v>84</v>
      </c>
      <c r="J465" t="s">
        <v>83</v>
      </c>
    </row>
    <row r="466" spans="1:10">
      <c r="A466" t="str">
        <f t="shared" si="14"/>
        <v>GABRIEL RIVES</v>
      </c>
      <c r="B466" t="str">
        <f t="shared" si="15"/>
        <v>C CHARTRES METROPOLE TRIATHLON Vétéran</v>
      </c>
      <c r="C466" t="s">
        <v>697</v>
      </c>
      <c r="D466" t="s">
        <v>696</v>
      </c>
      <c r="E466" t="s">
        <v>692</v>
      </c>
      <c r="F466" t="s">
        <v>695</v>
      </c>
      <c r="G466" t="s">
        <v>21</v>
      </c>
      <c r="H466" t="s">
        <v>99</v>
      </c>
      <c r="I466" t="s">
        <v>84</v>
      </c>
      <c r="J466" t="s">
        <v>96</v>
      </c>
    </row>
    <row r="467" spans="1:10">
      <c r="A467" t="str">
        <f t="shared" si="14"/>
        <v>LORIC RIVES</v>
      </c>
      <c r="B467" t="str">
        <f t="shared" si="15"/>
        <v>C CHARTRES METROPOLE TRIATHLON Minime</v>
      </c>
      <c r="C467" t="s">
        <v>694</v>
      </c>
      <c r="D467" t="s">
        <v>693</v>
      </c>
      <c r="E467" t="s">
        <v>692</v>
      </c>
      <c r="F467" t="s">
        <v>691</v>
      </c>
      <c r="G467" t="s">
        <v>21</v>
      </c>
      <c r="H467" t="s">
        <v>99</v>
      </c>
      <c r="I467" t="s">
        <v>205</v>
      </c>
      <c r="J467" t="s">
        <v>23</v>
      </c>
    </row>
    <row r="468" spans="1:10">
      <c r="A468" t="str">
        <f t="shared" si="14"/>
        <v>MAEL ROCHERIEUX</v>
      </c>
      <c r="B468" t="str">
        <f t="shared" si="15"/>
        <v>C CHARTRES METROPOLE TRIATHLON Benjamin</v>
      </c>
      <c r="C468" t="s">
        <v>690</v>
      </c>
      <c r="D468" t="s">
        <v>689</v>
      </c>
      <c r="E468" t="s">
        <v>688</v>
      </c>
      <c r="F468" t="s">
        <v>687</v>
      </c>
      <c r="G468" t="s">
        <v>21</v>
      </c>
      <c r="H468" t="s">
        <v>99</v>
      </c>
      <c r="I468" t="s">
        <v>205</v>
      </c>
      <c r="J468" t="s">
        <v>22</v>
      </c>
    </row>
    <row r="469" spans="1:10">
      <c r="A469" t="str">
        <f t="shared" si="14"/>
        <v>Clement ROUSNAK BRUN</v>
      </c>
      <c r="B469" t="str">
        <f t="shared" si="15"/>
        <v>C CHARTRES METROPOLE TRIATHLON Benjamin</v>
      </c>
      <c r="C469" t="s">
        <v>686</v>
      </c>
      <c r="D469" t="s">
        <v>685</v>
      </c>
      <c r="E469" t="s">
        <v>684</v>
      </c>
      <c r="F469" t="s">
        <v>683</v>
      </c>
      <c r="G469" t="s">
        <v>21</v>
      </c>
      <c r="H469" t="s">
        <v>99</v>
      </c>
      <c r="I469" t="s">
        <v>205</v>
      </c>
      <c r="J469" t="s">
        <v>22</v>
      </c>
    </row>
    <row r="470" spans="1:10">
      <c r="A470" t="str">
        <f t="shared" si="14"/>
        <v>CHRISTOPHE RUBY</v>
      </c>
      <c r="B470" t="str">
        <f t="shared" si="15"/>
        <v>C CHARTRES METROPOLE TRIATHLON Vétéran</v>
      </c>
      <c r="C470" t="s">
        <v>682</v>
      </c>
      <c r="D470" t="s">
        <v>454</v>
      </c>
      <c r="E470" t="s">
        <v>681</v>
      </c>
      <c r="F470" t="s">
        <v>680</v>
      </c>
      <c r="G470" t="s">
        <v>21</v>
      </c>
      <c r="H470" t="s">
        <v>99</v>
      </c>
      <c r="I470" t="s">
        <v>84</v>
      </c>
      <c r="J470" t="s">
        <v>96</v>
      </c>
    </row>
    <row r="471" spans="1:10">
      <c r="A471" t="str">
        <f t="shared" si="14"/>
        <v>COLIN RUBY GAUTHIER</v>
      </c>
      <c r="B471" t="str">
        <f t="shared" si="15"/>
        <v>C CHARTRES METROPOLE TRIATHLON Senior</v>
      </c>
      <c r="C471" t="s">
        <v>679</v>
      </c>
      <c r="D471" t="s">
        <v>678</v>
      </c>
      <c r="E471" t="s">
        <v>677</v>
      </c>
      <c r="F471" t="s">
        <v>676</v>
      </c>
      <c r="G471" t="s">
        <v>21</v>
      </c>
      <c r="H471" t="s">
        <v>99</v>
      </c>
      <c r="I471" t="s">
        <v>84</v>
      </c>
      <c r="J471" t="s">
        <v>83</v>
      </c>
    </row>
    <row r="472" spans="1:10">
      <c r="A472" t="str">
        <f t="shared" si="14"/>
        <v>Nathalie RUPP</v>
      </c>
      <c r="B472" t="str">
        <f t="shared" si="15"/>
        <v>C CHARTRES METROPOLE TRIATHLON Vétéran</v>
      </c>
      <c r="C472" t="s">
        <v>675</v>
      </c>
      <c r="D472" t="s">
        <v>674</v>
      </c>
      <c r="E472" t="s">
        <v>673</v>
      </c>
      <c r="F472" t="s">
        <v>672</v>
      </c>
      <c r="G472" t="s">
        <v>120</v>
      </c>
      <c r="H472" t="s">
        <v>99</v>
      </c>
      <c r="I472" t="s">
        <v>84</v>
      </c>
      <c r="J472" t="s">
        <v>96</v>
      </c>
    </row>
    <row r="473" spans="1:10">
      <c r="A473" t="str">
        <f t="shared" si="14"/>
        <v>BESOIN SANDRA</v>
      </c>
      <c r="B473" t="str">
        <f t="shared" si="15"/>
        <v>C CHARTRES METROPOLE TRIATHLON Vétéran</v>
      </c>
      <c r="C473" t="s">
        <v>671</v>
      </c>
      <c r="D473" t="s">
        <v>670</v>
      </c>
      <c r="E473" t="s">
        <v>669</v>
      </c>
      <c r="F473" t="s">
        <v>668</v>
      </c>
      <c r="G473" t="s">
        <v>120</v>
      </c>
      <c r="H473" t="s">
        <v>99</v>
      </c>
      <c r="I473" t="s">
        <v>84</v>
      </c>
      <c r="J473" t="s">
        <v>96</v>
      </c>
    </row>
    <row r="474" spans="1:10">
      <c r="A474" t="str">
        <f t="shared" si="14"/>
        <v>THIERRY SAUSSE</v>
      </c>
      <c r="B474" t="str">
        <f t="shared" si="15"/>
        <v>C CHARTRES METROPOLE TRIATHLON Vétéran</v>
      </c>
      <c r="C474" t="s">
        <v>667</v>
      </c>
      <c r="D474" t="s">
        <v>545</v>
      </c>
      <c r="E474" t="s">
        <v>666</v>
      </c>
      <c r="F474" t="s">
        <v>665</v>
      </c>
      <c r="G474" t="s">
        <v>21</v>
      </c>
      <c r="H474" t="s">
        <v>99</v>
      </c>
      <c r="I474" t="s">
        <v>84</v>
      </c>
      <c r="J474" t="s">
        <v>96</v>
      </c>
    </row>
    <row r="475" spans="1:10">
      <c r="A475" t="str">
        <f t="shared" si="14"/>
        <v>Eric SILLY</v>
      </c>
      <c r="B475" t="str">
        <f t="shared" si="15"/>
        <v>C CHARTRES METROPOLE TRIATHLON Vétéran</v>
      </c>
      <c r="C475" t="s">
        <v>664</v>
      </c>
      <c r="D475" t="s">
        <v>663</v>
      </c>
      <c r="E475" t="s">
        <v>662</v>
      </c>
      <c r="F475" t="s">
        <v>661</v>
      </c>
      <c r="G475" t="s">
        <v>21</v>
      </c>
      <c r="H475" t="s">
        <v>99</v>
      </c>
      <c r="I475" t="s">
        <v>84</v>
      </c>
      <c r="J475" t="s">
        <v>96</v>
      </c>
    </row>
    <row r="476" spans="1:10">
      <c r="A476" t="str">
        <f t="shared" si="14"/>
        <v>ROCHON STEPHANE</v>
      </c>
      <c r="B476" t="str">
        <f t="shared" si="15"/>
        <v>C CHARTRES METROPOLE TRIATHLON Vétéran</v>
      </c>
      <c r="C476" t="s">
        <v>660</v>
      </c>
      <c r="D476" t="s">
        <v>659</v>
      </c>
      <c r="E476" t="s">
        <v>549</v>
      </c>
      <c r="F476" t="s">
        <v>658</v>
      </c>
      <c r="G476" t="s">
        <v>21</v>
      </c>
      <c r="H476" t="s">
        <v>99</v>
      </c>
      <c r="I476" t="s">
        <v>84</v>
      </c>
      <c r="J476" t="s">
        <v>96</v>
      </c>
    </row>
    <row r="477" spans="1:10">
      <c r="A477" t="str">
        <f t="shared" si="14"/>
        <v>KEVIN SZCZEPANSKI</v>
      </c>
      <c r="B477" t="str">
        <f t="shared" si="15"/>
        <v>C CHARTRES METROPOLE TRIATHLON Senior</v>
      </c>
      <c r="C477" t="s">
        <v>657</v>
      </c>
      <c r="D477" t="s">
        <v>656</v>
      </c>
      <c r="E477" t="s">
        <v>655</v>
      </c>
      <c r="F477" t="s">
        <v>654</v>
      </c>
      <c r="G477" t="s">
        <v>21</v>
      </c>
      <c r="H477" t="s">
        <v>99</v>
      </c>
      <c r="I477" t="s">
        <v>84</v>
      </c>
      <c r="J477" t="s">
        <v>83</v>
      </c>
    </row>
    <row r="478" spans="1:10">
      <c r="A478" t="str">
        <f t="shared" si="14"/>
        <v>Mael TALHOUARN</v>
      </c>
      <c r="B478" t="str">
        <f t="shared" si="15"/>
        <v>C CHARTRES METROPOLE TRIATHLON Junior</v>
      </c>
      <c r="C478" t="s">
        <v>653</v>
      </c>
      <c r="D478" t="s">
        <v>652</v>
      </c>
      <c r="E478" t="s">
        <v>651</v>
      </c>
      <c r="F478" t="s">
        <v>650</v>
      </c>
      <c r="G478" t="s">
        <v>21</v>
      </c>
      <c r="H478" t="s">
        <v>99</v>
      </c>
      <c r="I478" t="s">
        <v>205</v>
      </c>
      <c r="J478" t="s">
        <v>24</v>
      </c>
    </row>
    <row r="479" spans="1:10">
      <c r="A479" t="str">
        <f t="shared" si="14"/>
        <v>AMAURY TERNISIEN</v>
      </c>
      <c r="B479" t="str">
        <f t="shared" si="15"/>
        <v>C CHARTRES METROPOLE TRIATHLON Pupille</v>
      </c>
      <c r="C479" t="s">
        <v>649</v>
      </c>
      <c r="D479" t="s">
        <v>648</v>
      </c>
      <c r="E479" t="s">
        <v>647</v>
      </c>
      <c r="F479" t="s">
        <v>646</v>
      </c>
      <c r="G479" t="s">
        <v>21</v>
      </c>
      <c r="H479" t="s">
        <v>99</v>
      </c>
      <c r="I479" t="s">
        <v>205</v>
      </c>
      <c r="J479" t="s">
        <v>32</v>
      </c>
    </row>
    <row r="480" spans="1:10">
      <c r="A480" t="str">
        <f t="shared" si="14"/>
        <v>Denis THEVENOT</v>
      </c>
      <c r="B480" t="str">
        <f t="shared" si="15"/>
        <v>C CHARTRES METROPOLE TRIATHLON Vétéran</v>
      </c>
      <c r="C480" t="s">
        <v>645</v>
      </c>
      <c r="D480" t="s">
        <v>644</v>
      </c>
      <c r="E480" t="s">
        <v>643</v>
      </c>
      <c r="F480" t="s">
        <v>642</v>
      </c>
      <c r="G480" t="s">
        <v>21</v>
      </c>
      <c r="H480" t="s">
        <v>99</v>
      </c>
      <c r="I480" t="s">
        <v>84</v>
      </c>
      <c r="J480" t="s">
        <v>96</v>
      </c>
    </row>
    <row r="481" spans="1:10">
      <c r="A481" t="str">
        <f t="shared" si="14"/>
        <v>Margot THOISY</v>
      </c>
      <c r="B481" t="str">
        <f t="shared" si="15"/>
        <v>C CHARTRES METROPOLE TRIATHLON Pupille</v>
      </c>
      <c r="C481" t="s">
        <v>641</v>
      </c>
      <c r="D481" t="s">
        <v>249</v>
      </c>
      <c r="E481" t="s">
        <v>638</v>
      </c>
      <c r="F481" t="s">
        <v>640</v>
      </c>
      <c r="G481" t="s">
        <v>120</v>
      </c>
      <c r="H481" t="s">
        <v>99</v>
      </c>
      <c r="I481" t="s">
        <v>205</v>
      </c>
      <c r="J481" t="s">
        <v>32</v>
      </c>
    </row>
    <row r="482" spans="1:10">
      <c r="A482" t="str">
        <f t="shared" si="14"/>
        <v>Thomas THOISY</v>
      </c>
      <c r="B482" t="str">
        <f t="shared" si="15"/>
        <v>C CHARTRES METROPOLE TRIATHLON Vétéran</v>
      </c>
      <c r="C482" t="s">
        <v>639</v>
      </c>
      <c r="D482" t="s">
        <v>135</v>
      </c>
      <c r="E482" t="s">
        <v>638</v>
      </c>
      <c r="F482" t="s">
        <v>637</v>
      </c>
      <c r="G482" t="s">
        <v>21</v>
      </c>
      <c r="H482" t="s">
        <v>99</v>
      </c>
      <c r="I482" t="s">
        <v>84</v>
      </c>
      <c r="J482" t="s">
        <v>96</v>
      </c>
    </row>
    <row r="483" spans="1:10">
      <c r="A483" t="str">
        <f t="shared" si="14"/>
        <v>RAPHAEL TOLONI</v>
      </c>
      <c r="B483" t="str">
        <f t="shared" si="15"/>
        <v>C CHARTRES METROPOLE TRIATHLON Poussin</v>
      </c>
      <c r="C483" t="s">
        <v>636</v>
      </c>
      <c r="D483" t="s">
        <v>635</v>
      </c>
      <c r="E483" t="s">
        <v>634</v>
      </c>
      <c r="F483" t="s">
        <v>633</v>
      </c>
      <c r="G483" t="s">
        <v>21</v>
      </c>
      <c r="H483" t="s">
        <v>99</v>
      </c>
      <c r="I483" t="s">
        <v>205</v>
      </c>
      <c r="J483" t="s">
        <v>35</v>
      </c>
    </row>
    <row r="484" spans="1:10">
      <c r="A484" t="str">
        <f t="shared" si="14"/>
        <v>Marceau TOURNEREAU</v>
      </c>
      <c r="B484" t="str">
        <f t="shared" si="15"/>
        <v>C CHARTRES METROPOLE TRIATHLON Junior</v>
      </c>
      <c r="C484" t="s">
        <v>632</v>
      </c>
      <c r="D484" t="s">
        <v>631</v>
      </c>
      <c r="E484" t="s">
        <v>630</v>
      </c>
      <c r="F484" t="s">
        <v>629</v>
      </c>
      <c r="G484" t="s">
        <v>21</v>
      </c>
      <c r="H484" t="s">
        <v>99</v>
      </c>
      <c r="I484" t="s">
        <v>205</v>
      </c>
      <c r="J484" t="s">
        <v>24</v>
      </c>
    </row>
    <row r="485" spans="1:10">
      <c r="A485" t="str">
        <f t="shared" si="14"/>
        <v xml:space="preserve">Mickael  TOURNIERE </v>
      </c>
      <c r="B485" t="str">
        <f t="shared" si="15"/>
        <v>C CHARTRES METROPOLE TRIATHLON Vétéran</v>
      </c>
      <c r="C485" t="s">
        <v>628</v>
      </c>
      <c r="D485" t="s">
        <v>627</v>
      </c>
      <c r="E485" t="s">
        <v>626</v>
      </c>
      <c r="F485" t="s">
        <v>625</v>
      </c>
      <c r="G485" t="s">
        <v>21</v>
      </c>
      <c r="H485" t="s">
        <v>99</v>
      </c>
      <c r="I485" t="s">
        <v>84</v>
      </c>
      <c r="J485" t="s">
        <v>96</v>
      </c>
    </row>
    <row r="486" spans="1:10">
      <c r="A486" t="str">
        <f t="shared" si="14"/>
        <v>Vincent TRAUTMANN</v>
      </c>
      <c r="B486" t="str">
        <f t="shared" si="15"/>
        <v>C CHARTRES METROPOLE TRIATHLON Senior</v>
      </c>
      <c r="C486" t="s">
        <v>624</v>
      </c>
      <c r="D486" t="s">
        <v>623</v>
      </c>
      <c r="E486" t="s">
        <v>622</v>
      </c>
      <c r="F486" t="s">
        <v>621</v>
      </c>
      <c r="G486" t="s">
        <v>21</v>
      </c>
      <c r="H486" t="s">
        <v>99</v>
      </c>
      <c r="I486" t="s">
        <v>84</v>
      </c>
      <c r="J486" t="s">
        <v>83</v>
      </c>
    </row>
    <row r="487" spans="1:10">
      <c r="A487" t="str">
        <f t="shared" si="14"/>
        <v>Clarisse TRICHARD</v>
      </c>
      <c r="B487" t="str">
        <f t="shared" si="15"/>
        <v>C CHARTRES METROPOLE TRIATHLON Senior</v>
      </c>
      <c r="C487" t="s">
        <v>620</v>
      </c>
      <c r="D487" t="s">
        <v>619</v>
      </c>
      <c r="E487" t="s">
        <v>615</v>
      </c>
      <c r="F487" t="s">
        <v>618</v>
      </c>
      <c r="G487" t="s">
        <v>120</v>
      </c>
      <c r="H487" t="s">
        <v>99</v>
      </c>
      <c r="I487" t="s">
        <v>115</v>
      </c>
      <c r="J487" t="s">
        <v>83</v>
      </c>
    </row>
    <row r="488" spans="1:10">
      <c r="A488" t="str">
        <f t="shared" si="14"/>
        <v>FABIENNE TRICHARD</v>
      </c>
      <c r="B488" t="str">
        <f t="shared" si="15"/>
        <v>C CHARTRES METROPOLE TRIATHLON Vétéran</v>
      </c>
      <c r="C488" t="s">
        <v>617</v>
      </c>
      <c r="D488" t="s">
        <v>616</v>
      </c>
      <c r="E488" t="s">
        <v>615</v>
      </c>
      <c r="F488" t="s">
        <v>614</v>
      </c>
      <c r="G488" t="s">
        <v>120</v>
      </c>
      <c r="H488" t="s">
        <v>99</v>
      </c>
      <c r="I488" t="s">
        <v>84</v>
      </c>
      <c r="J488" t="s">
        <v>96</v>
      </c>
    </row>
    <row r="489" spans="1:10">
      <c r="A489" t="str">
        <f t="shared" si="14"/>
        <v>Noam TURMEL</v>
      </c>
      <c r="B489" t="str">
        <f t="shared" si="15"/>
        <v>C CHARTRES METROPOLE TRIATHLON Mini-Poussin</v>
      </c>
      <c r="C489" t="s">
        <v>613</v>
      </c>
      <c r="D489" t="s">
        <v>612</v>
      </c>
      <c r="E489" t="s">
        <v>608</v>
      </c>
      <c r="F489" t="s">
        <v>611</v>
      </c>
      <c r="G489" t="s">
        <v>21</v>
      </c>
      <c r="H489" t="s">
        <v>99</v>
      </c>
      <c r="I489" t="s">
        <v>205</v>
      </c>
      <c r="J489" t="s">
        <v>43</v>
      </c>
    </row>
    <row r="490" spans="1:10">
      <c r="A490" t="str">
        <f t="shared" si="14"/>
        <v>Ronan TURMEL</v>
      </c>
      <c r="B490" t="str">
        <f t="shared" si="15"/>
        <v>C CHARTRES METROPOLE TRIATHLON Senior</v>
      </c>
      <c r="C490" t="s">
        <v>610</v>
      </c>
      <c r="D490" t="s">
        <v>609</v>
      </c>
      <c r="E490" t="s">
        <v>608</v>
      </c>
      <c r="F490" t="s">
        <v>607</v>
      </c>
      <c r="G490" t="s">
        <v>21</v>
      </c>
      <c r="H490" t="s">
        <v>99</v>
      </c>
      <c r="I490" t="s">
        <v>84</v>
      </c>
      <c r="J490" t="s">
        <v>83</v>
      </c>
    </row>
    <row r="491" spans="1:10">
      <c r="A491" t="str">
        <f t="shared" si="14"/>
        <v>Manon VANDAME</v>
      </c>
      <c r="B491" t="str">
        <f t="shared" si="15"/>
        <v>C CHARTRES METROPOLE TRIATHLON Senior</v>
      </c>
      <c r="C491" t="s">
        <v>606</v>
      </c>
      <c r="D491" t="s">
        <v>605</v>
      </c>
      <c r="E491" t="s">
        <v>604</v>
      </c>
      <c r="F491" t="s">
        <v>603</v>
      </c>
      <c r="G491" t="s">
        <v>120</v>
      </c>
      <c r="H491" t="s">
        <v>99</v>
      </c>
      <c r="I491" t="s">
        <v>84</v>
      </c>
      <c r="J491" t="s">
        <v>83</v>
      </c>
    </row>
    <row r="492" spans="1:10">
      <c r="A492" t="str">
        <f t="shared" si="14"/>
        <v>Valentin VIEUX</v>
      </c>
      <c r="B492" t="str">
        <f t="shared" si="15"/>
        <v>C CHARTRES METROPOLE TRIATHLON Benjamin</v>
      </c>
      <c r="C492" t="s">
        <v>602</v>
      </c>
      <c r="D492" t="s">
        <v>601</v>
      </c>
      <c r="E492" t="s">
        <v>600</v>
      </c>
      <c r="F492" t="s">
        <v>599</v>
      </c>
      <c r="G492" t="s">
        <v>21</v>
      </c>
      <c r="H492" t="s">
        <v>99</v>
      </c>
      <c r="I492" t="s">
        <v>205</v>
      </c>
      <c r="J492" t="s">
        <v>22</v>
      </c>
    </row>
    <row r="493" spans="1:10">
      <c r="A493" t="str">
        <f t="shared" si="14"/>
        <v>CAROLINE WATHY</v>
      </c>
      <c r="B493" t="str">
        <f t="shared" si="15"/>
        <v>C CHARTRES METROPOLE TRIATHLON Vétéran</v>
      </c>
      <c r="C493" t="s">
        <v>598</v>
      </c>
      <c r="D493" t="s">
        <v>597</v>
      </c>
      <c r="E493" t="s">
        <v>596</v>
      </c>
      <c r="F493" t="s">
        <v>595</v>
      </c>
      <c r="G493" t="s">
        <v>120</v>
      </c>
      <c r="H493" t="s">
        <v>99</v>
      </c>
      <c r="I493" t="s">
        <v>84</v>
      </c>
      <c r="J493" t="s">
        <v>96</v>
      </c>
    </row>
    <row r="494" spans="1:10">
      <c r="A494" t="str">
        <f t="shared" si="14"/>
        <v>PATRICE DELACOTE</v>
      </c>
      <c r="B494" t="str">
        <f t="shared" si="15"/>
        <v>CAM VALLEE DU CHER TRIATHLON Vétéran</v>
      </c>
      <c r="C494" t="s">
        <v>6131</v>
      </c>
      <c r="D494" t="s">
        <v>2664</v>
      </c>
      <c r="E494" t="s">
        <v>6130</v>
      </c>
      <c r="F494" t="s">
        <v>6129</v>
      </c>
      <c r="G494" t="s">
        <v>21</v>
      </c>
      <c r="H494" t="s">
        <v>98</v>
      </c>
      <c r="I494" t="s">
        <v>84</v>
      </c>
      <c r="J494" t="s">
        <v>96</v>
      </c>
    </row>
    <row r="495" spans="1:10">
      <c r="A495" t="str">
        <f t="shared" si="14"/>
        <v>Claire PETRELLI</v>
      </c>
      <c r="B495" t="str">
        <f t="shared" si="15"/>
        <v>CAM VALLEE DU CHER TRIATHLON Vétéran</v>
      </c>
      <c r="C495" t="s">
        <v>6128</v>
      </c>
      <c r="D495" t="s">
        <v>6127</v>
      </c>
      <c r="E495" t="s">
        <v>6126</v>
      </c>
      <c r="F495" t="s">
        <v>6125</v>
      </c>
      <c r="G495" t="s">
        <v>120</v>
      </c>
      <c r="H495" t="s">
        <v>98</v>
      </c>
      <c r="I495" t="s">
        <v>84</v>
      </c>
      <c r="J495" t="s">
        <v>96</v>
      </c>
    </row>
    <row r="496" spans="1:10">
      <c r="A496" t="str">
        <f t="shared" si="14"/>
        <v>Pierre Armand BOUVIER</v>
      </c>
      <c r="B496" t="str">
        <f t="shared" si="15"/>
        <v>ESPAD Vétéran</v>
      </c>
      <c r="C496" t="s">
        <v>3728</v>
      </c>
      <c r="D496" t="s">
        <v>3727</v>
      </c>
      <c r="E496" t="s">
        <v>3726</v>
      </c>
      <c r="F496" t="s">
        <v>3725</v>
      </c>
      <c r="G496" t="s">
        <v>21</v>
      </c>
      <c r="H496" t="s">
        <v>88</v>
      </c>
      <c r="I496" t="s">
        <v>84</v>
      </c>
      <c r="J496" t="s">
        <v>96</v>
      </c>
    </row>
    <row r="497" spans="1:10">
      <c r="A497" t="str">
        <f t="shared" si="14"/>
        <v>Ludovic LE GOAS</v>
      </c>
      <c r="B497" t="str">
        <f t="shared" si="15"/>
        <v>ESPAD Vétéran</v>
      </c>
      <c r="C497" t="s">
        <v>3724</v>
      </c>
      <c r="D497" t="s">
        <v>2219</v>
      </c>
      <c r="E497" t="s">
        <v>3723</v>
      </c>
      <c r="F497" t="s">
        <v>3722</v>
      </c>
      <c r="G497" t="s">
        <v>21</v>
      </c>
      <c r="H497" t="s">
        <v>88</v>
      </c>
      <c r="I497" t="s">
        <v>84</v>
      </c>
      <c r="J497" t="s">
        <v>96</v>
      </c>
    </row>
    <row r="498" spans="1:10">
      <c r="A498" t="str">
        <f t="shared" si="14"/>
        <v>David POIGNARD</v>
      </c>
      <c r="B498" t="str">
        <f t="shared" si="15"/>
        <v>ESPAD Vétéran</v>
      </c>
      <c r="C498" t="s">
        <v>3721</v>
      </c>
      <c r="D498" t="s">
        <v>848</v>
      </c>
      <c r="E498" t="s">
        <v>3720</v>
      </c>
      <c r="F498" t="s">
        <v>3719</v>
      </c>
      <c r="G498" t="s">
        <v>21</v>
      </c>
      <c r="H498" t="s">
        <v>88</v>
      </c>
      <c r="I498" t="s">
        <v>84</v>
      </c>
      <c r="J498" t="s">
        <v>96</v>
      </c>
    </row>
    <row r="499" spans="1:10">
      <c r="A499" t="str">
        <f t="shared" si="14"/>
        <v>Armand SCHINDLER</v>
      </c>
      <c r="B499" t="str">
        <f t="shared" si="15"/>
        <v>ESPAD Senior</v>
      </c>
      <c r="C499" t="s">
        <v>3718</v>
      </c>
      <c r="D499" t="s">
        <v>3717</v>
      </c>
      <c r="E499" t="s">
        <v>3716</v>
      </c>
      <c r="F499" t="s">
        <v>3715</v>
      </c>
      <c r="G499" t="s">
        <v>21</v>
      </c>
      <c r="H499" t="s">
        <v>88</v>
      </c>
      <c r="I499" t="s">
        <v>84</v>
      </c>
      <c r="J499" t="s">
        <v>83</v>
      </c>
    </row>
    <row r="500" spans="1:10">
      <c r="A500" t="str">
        <f t="shared" si="14"/>
        <v>Laurent ABIVEN</v>
      </c>
      <c r="B500" t="str">
        <f t="shared" si="15"/>
        <v>GENERATION TRIATHLON BLOIS Vétéran</v>
      </c>
      <c r="C500" t="s">
        <v>3714</v>
      </c>
      <c r="D500" t="s">
        <v>179</v>
      </c>
      <c r="E500" t="s">
        <v>3713</v>
      </c>
      <c r="F500" t="s">
        <v>3712</v>
      </c>
      <c r="G500" t="s">
        <v>21</v>
      </c>
      <c r="H500" t="s">
        <v>40</v>
      </c>
      <c r="I500" t="s">
        <v>84</v>
      </c>
      <c r="J500" t="s">
        <v>96</v>
      </c>
    </row>
    <row r="501" spans="1:10">
      <c r="A501" t="str">
        <f t="shared" si="14"/>
        <v>Maelle AIME</v>
      </c>
      <c r="B501" t="str">
        <f t="shared" si="15"/>
        <v>GENERATION TRIATHLON BLOIS Benjamin</v>
      </c>
      <c r="C501" t="s">
        <v>3711</v>
      </c>
      <c r="D501" t="s">
        <v>3710</v>
      </c>
      <c r="E501" t="s">
        <v>3704</v>
      </c>
      <c r="F501" t="s">
        <v>3709</v>
      </c>
      <c r="G501" t="s">
        <v>120</v>
      </c>
      <c r="H501" t="s">
        <v>40</v>
      </c>
      <c r="I501" t="s">
        <v>205</v>
      </c>
      <c r="J501" t="s">
        <v>22</v>
      </c>
    </row>
    <row r="502" spans="1:10">
      <c r="A502" t="str">
        <f t="shared" si="14"/>
        <v>Kenzie AIME</v>
      </c>
      <c r="B502" t="str">
        <f t="shared" si="15"/>
        <v>GENERATION TRIATHLON BLOIS Poussin</v>
      </c>
      <c r="C502" t="s">
        <v>3708</v>
      </c>
      <c r="D502" t="s">
        <v>3707</v>
      </c>
      <c r="E502" t="s">
        <v>3704</v>
      </c>
      <c r="F502" t="s">
        <v>3706</v>
      </c>
      <c r="G502" t="s">
        <v>120</v>
      </c>
      <c r="H502" t="s">
        <v>40</v>
      </c>
      <c r="I502" t="s">
        <v>205</v>
      </c>
      <c r="J502" t="s">
        <v>35</v>
      </c>
    </row>
    <row r="503" spans="1:10">
      <c r="A503" t="str">
        <f t="shared" si="14"/>
        <v>Frederic AIME</v>
      </c>
      <c r="B503" t="str">
        <f t="shared" si="15"/>
        <v>GENERATION TRIATHLON BLOIS Vétéran</v>
      </c>
      <c r="C503" t="s">
        <v>3705</v>
      </c>
      <c r="D503" t="s">
        <v>175</v>
      </c>
      <c r="E503" t="s">
        <v>3704</v>
      </c>
      <c r="F503" t="s">
        <v>3703</v>
      </c>
      <c r="G503" t="s">
        <v>21</v>
      </c>
      <c r="H503" t="s">
        <v>40</v>
      </c>
      <c r="I503" t="s">
        <v>84</v>
      </c>
      <c r="J503" t="s">
        <v>96</v>
      </c>
    </row>
    <row r="504" spans="1:10">
      <c r="A504" t="str">
        <f t="shared" si="14"/>
        <v>Lorette ALLAIRE</v>
      </c>
      <c r="B504" t="str">
        <f t="shared" si="15"/>
        <v>GENERATION TRIATHLON BLOIS Senior</v>
      </c>
      <c r="C504" t="s">
        <v>3702</v>
      </c>
      <c r="D504" t="s">
        <v>3701</v>
      </c>
      <c r="E504" t="s">
        <v>3700</v>
      </c>
      <c r="F504" t="s">
        <v>3699</v>
      </c>
      <c r="G504" t="s">
        <v>120</v>
      </c>
      <c r="H504" t="s">
        <v>40</v>
      </c>
      <c r="I504" t="s">
        <v>115</v>
      </c>
      <c r="J504" t="s">
        <v>83</v>
      </c>
    </row>
    <row r="505" spans="1:10">
      <c r="A505" t="str">
        <f t="shared" si="14"/>
        <v>Donia AYADI</v>
      </c>
      <c r="B505" t="str">
        <f t="shared" si="15"/>
        <v>GENERATION TRIATHLON BLOIS Poussin</v>
      </c>
      <c r="C505" t="s">
        <v>3698</v>
      </c>
      <c r="D505" t="s">
        <v>3697</v>
      </c>
      <c r="E505" t="s">
        <v>3693</v>
      </c>
      <c r="F505" t="s">
        <v>3696</v>
      </c>
      <c r="G505" t="s">
        <v>120</v>
      </c>
      <c r="H505" t="s">
        <v>40</v>
      </c>
      <c r="I505" t="s">
        <v>205</v>
      </c>
      <c r="J505" t="s">
        <v>35</v>
      </c>
    </row>
    <row r="506" spans="1:10">
      <c r="A506" t="str">
        <f t="shared" si="14"/>
        <v>Ahmed AYADI</v>
      </c>
      <c r="B506" t="str">
        <f t="shared" si="15"/>
        <v>GENERATION TRIATHLON BLOIS Vétéran</v>
      </c>
      <c r="C506" t="s">
        <v>3695</v>
      </c>
      <c r="D506" t="s">
        <v>3694</v>
      </c>
      <c r="E506" t="s">
        <v>3693</v>
      </c>
      <c r="F506" t="s">
        <v>3692</v>
      </c>
      <c r="G506" t="s">
        <v>21</v>
      </c>
      <c r="H506" t="s">
        <v>40</v>
      </c>
      <c r="I506" t="s">
        <v>84</v>
      </c>
      <c r="J506" t="s">
        <v>96</v>
      </c>
    </row>
    <row r="507" spans="1:10">
      <c r="A507" t="str">
        <f t="shared" si="14"/>
        <v>Sylvie BARBEREAU</v>
      </c>
      <c r="B507" t="str">
        <f t="shared" si="15"/>
        <v>GENERATION TRIATHLON BLOIS Vétéran</v>
      </c>
      <c r="C507" t="s">
        <v>3691</v>
      </c>
      <c r="D507" t="s">
        <v>2856</v>
      </c>
      <c r="E507" t="s">
        <v>3690</v>
      </c>
      <c r="F507" t="s">
        <v>3689</v>
      </c>
      <c r="G507" t="s">
        <v>120</v>
      </c>
      <c r="H507" t="s">
        <v>40</v>
      </c>
      <c r="I507" t="s">
        <v>115</v>
      </c>
      <c r="J507" t="s">
        <v>96</v>
      </c>
    </row>
    <row r="508" spans="1:10">
      <c r="A508" t="str">
        <f t="shared" si="14"/>
        <v xml:space="preserve">Michael  BARBOUX </v>
      </c>
      <c r="B508" t="str">
        <f t="shared" si="15"/>
        <v>GENERATION TRIATHLON BLOIS Vétéran</v>
      </c>
      <c r="C508" t="s">
        <v>3688</v>
      </c>
      <c r="D508" t="s">
        <v>3687</v>
      </c>
      <c r="E508" t="s">
        <v>3686</v>
      </c>
      <c r="F508" t="s">
        <v>3685</v>
      </c>
      <c r="G508" t="s">
        <v>21</v>
      </c>
      <c r="H508" t="s">
        <v>40</v>
      </c>
      <c r="I508" t="s">
        <v>115</v>
      </c>
      <c r="J508" t="s">
        <v>96</v>
      </c>
    </row>
    <row r="509" spans="1:10">
      <c r="A509" t="str">
        <f t="shared" si="14"/>
        <v>Stephanie BARONNET</v>
      </c>
      <c r="B509" t="str">
        <f t="shared" si="15"/>
        <v>GENERATION TRIATHLON BLOIS Vétéran</v>
      </c>
      <c r="C509" t="s">
        <v>3684</v>
      </c>
      <c r="D509" t="s">
        <v>1150</v>
      </c>
      <c r="E509" t="s">
        <v>3683</v>
      </c>
      <c r="F509" t="s">
        <v>3682</v>
      </c>
      <c r="G509" t="s">
        <v>120</v>
      </c>
      <c r="H509" t="s">
        <v>40</v>
      </c>
      <c r="I509" t="s">
        <v>84</v>
      </c>
      <c r="J509" t="s">
        <v>96</v>
      </c>
    </row>
    <row r="510" spans="1:10">
      <c r="A510" t="str">
        <f t="shared" si="14"/>
        <v>Virginie BARRET</v>
      </c>
      <c r="B510" t="str">
        <f t="shared" si="15"/>
        <v>GENERATION TRIATHLON BLOIS Vétéran</v>
      </c>
      <c r="C510" t="s">
        <v>3681</v>
      </c>
      <c r="D510" t="s">
        <v>2999</v>
      </c>
      <c r="E510" t="s">
        <v>3680</v>
      </c>
      <c r="F510" t="s">
        <v>3679</v>
      </c>
      <c r="G510" t="s">
        <v>120</v>
      </c>
      <c r="H510" t="s">
        <v>40</v>
      </c>
      <c r="I510" t="s">
        <v>115</v>
      </c>
      <c r="J510" t="s">
        <v>96</v>
      </c>
    </row>
    <row r="511" spans="1:10">
      <c r="A511" t="str">
        <f t="shared" si="14"/>
        <v>Nathalie BAUDY BLANCHARD</v>
      </c>
      <c r="B511" t="str">
        <f t="shared" si="15"/>
        <v>GENERATION TRIATHLON BLOIS Vétéran</v>
      </c>
      <c r="C511" t="s">
        <v>3678</v>
      </c>
      <c r="D511" t="s">
        <v>674</v>
      </c>
      <c r="E511" t="s">
        <v>3677</v>
      </c>
      <c r="F511" t="s">
        <v>3676</v>
      </c>
      <c r="G511" t="s">
        <v>120</v>
      </c>
      <c r="H511" t="s">
        <v>40</v>
      </c>
      <c r="I511" t="s">
        <v>115</v>
      </c>
      <c r="J511" t="s">
        <v>96</v>
      </c>
    </row>
    <row r="512" spans="1:10">
      <c r="A512" t="str">
        <f t="shared" si="14"/>
        <v>Simon BODARD</v>
      </c>
      <c r="B512" t="str">
        <f t="shared" si="15"/>
        <v>GENERATION TRIATHLON BLOIS Senior</v>
      </c>
      <c r="C512" t="s">
        <v>3675</v>
      </c>
      <c r="D512" t="s">
        <v>832</v>
      </c>
      <c r="E512" t="s">
        <v>113</v>
      </c>
      <c r="F512" t="s">
        <v>3674</v>
      </c>
      <c r="G512" t="s">
        <v>21</v>
      </c>
      <c r="H512" t="s">
        <v>40</v>
      </c>
      <c r="I512" t="s">
        <v>84</v>
      </c>
      <c r="J512" t="s">
        <v>83</v>
      </c>
    </row>
    <row r="513" spans="1:10">
      <c r="A513" t="str">
        <f t="shared" si="14"/>
        <v>PIERRE BRETONNIERE</v>
      </c>
      <c r="B513" t="str">
        <f t="shared" si="15"/>
        <v>GENERATION TRIATHLON BLOIS Senior</v>
      </c>
      <c r="C513" t="s">
        <v>3673</v>
      </c>
      <c r="D513" t="s">
        <v>1143</v>
      </c>
      <c r="E513" t="s">
        <v>3672</v>
      </c>
      <c r="F513" t="s">
        <v>3671</v>
      </c>
      <c r="G513" t="s">
        <v>21</v>
      </c>
      <c r="H513" t="s">
        <v>40</v>
      </c>
      <c r="I513" t="s">
        <v>84</v>
      </c>
      <c r="J513" t="s">
        <v>83</v>
      </c>
    </row>
    <row r="514" spans="1:10">
      <c r="A514" t="str">
        <f t="shared" si="14"/>
        <v>Lucas BROSSARD</v>
      </c>
      <c r="B514" t="str">
        <f t="shared" si="15"/>
        <v>GENERATION TRIATHLON BLOIS Benjamin</v>
      </c>
      <c r="C514" t="s">
        <v>3670</v>
      </c>
      <c r="D514" t="s">
        <v>1537</v>
      </c>
      <c r="E514" t="s">
        <v>3667</v>
      </c>
      <c r="F514" t="s">
        <v>3669</v>
      </c>
      <c r="G514" t="s">
        <v>21</v>
      </c>
      <c r="H514" t="s">
        <v>40</v>
      </c>
      <c r="I514" t="s">
        <v>205</v>
      </c>
      <c r="J514" t="s">
        <v>22</v>
      </c>
    </row>
    <row r="515" spans="1:10">
      <c r="A515" t="str">
        <f t="shared" ref="A515:A578" si="16">CONCATENATE(D515," ",E515)</f>
        <v>Manon BROSSARD</v>
      </c>
      <c r="B515" t="str">
        <f t="shared" ref="B515:B578" si="17">CONCATENATE(H515," ",J515)</f>
        <v>GENERATION TRIATHLON BLOIS Poussin</v>
      </c>
      <c r="C515" t="s">
        <v>3668</v>
      </c>
      <c r="D515" t="s">
        <v>605</v>
      </c>
      <c r="E515" t="s">
        <v>3667</v>
      </c>
      <c r="F515" t="s">
        <v>3666</v>
      </c>
      <c r="G515" t="s">
        <v>120</v>
      </c>
      <c r="H515" t="s">
        <v>40</v>
      </c>
      <c r="I515" t="s">
        <v>259</v>
      </c>
      <c r="J515" t="s">
        <v>35</v>
      </c>
    </row>
    <row r="516" spans="1:10">
      <c r="A516" t="str">
        <f t="shared" si="16"/>
        <v>Cecile BUFFET</v>
      </c>
      <c r="B516" t="str">
        <f t="shared" si="17"/>
        <v>GENERATION TRIATHLON BLOIS Vétéran</v>
      </c>
      <c r="C516" t="s">
        <v>3665</v>
      </c>
      <c r="D516" t="s">
        <v>384</v>
      </c>
      <c r="E516" t="s">
        <v>2287</v>
      </c>
      <c r="F516" t="s">
        <v>121</v>
      </c>
      <c r="G516" t="s">
        <v>120</v>
      </c>
      <c r="H516" t="s">
        <v>40</v>
      </c>
      <c r="I516" t="s">
        <v>84</v>
      </c>
      <c r="J516" t="s">
        <v>96</v>
      </c>
    </row>
    <row r="517" spans="1:10">
      <c r="A517" t="str">
        <f t="shared" si="16"/>
        <v>Marine CARASSAI</v>
      </c>
      <c r="B517" t="str">
        <f t="shared" si="17"/>
        <v>GENERATION TRIATHLON BLOIS Senior</v>
      </c>
      <c r="C517" t="s">
        <v>6124</v>
      </c>
      <c r="D517" t="s">
        <v>836</v>
      </c>
      <c r="E517" t="s">
        <v>6123</v>
      </c>
      <c r="F517" t="s">
        <v>6122</v>
      </c>
      <c r="G517" t="s">
        <v>120</v>
      </c>
      <c r="H517" t="s">
        <v>40</v>
      </c>
      <c r="I517" t="s">
        <v>115</v>
      </c>
      <c r="J517" t="s">
        <v>83</v>
      </c>
    </row>
    <row r="518" spans="1:10">
      <c r="A518" t="str">
        <f t="shared" si="16"/>
        <v>Sylvain CHAMIOT</v>
      </c>
      <c r="B518" t="str">
        <f t="shared" si="17"/>
        <v>GENERATION TRIATHLON BLOIS Vétéran</v>
      </c>
      <c r="C518" t="s">
        <v>3664</v>
      </c>
      <c r="D518" t="s">
        <v>2871</v>
      </c>
      <c r="E518" t="s">
        <v>3663</v>
      </c>
      <c r="F518" t="s">
        <v>3662</v>
      </c>
      <c r="G518" t="s">
        <v>21</v>
      </c>
      <c r="H518" t="s">
        <v>40</v>
      </c>
      <c r="I518" t="s">
        <v>84</v>
      </c>
      <c r="J518" t="s">
        <v>96</v>
      </c>
    </row>
    <row r="519" spans="1:10">
      <c r="A519" t="str">
        <f t="shared" si="16"/>
        <v>NICOLAS CHAVIGNY</v>
      </c>
      <c r="B519" t="str">
        <f t="shared" si="17"/>
        <v>GENERATION TRIATHLON BLOIS Vétéran</v>
      </c>
      <c r="C519" t="s">
        <v>3661</v>
      </c>
      <c r="D519" t="s">
        <v>1810</v>
      </c>
      <c r="E519" t="s">
        <v>3660</v>
      </c>
      <c r="F519" t="s">
        <v>3659</v>
      </c>
      <c r="G519" t="s">
        <v>21</v>
      </c>
      <c r="H519" t="s">
        <v>40</v>
      </c>
      <c r="I519" t="s">
        <v>84</v>
      </c>
      <c r="J519" t="s">
        <v>96</v>
      </c>
    </row>
    <row r="520" spans="1:10">
      <c r="A520" t="str">
        <f t="shared" si="16"/>
        <v>Brigitte CHEVAL</v>
      </c>
      <c r="B520" t="str">
        <f t="shared" si="17"/>
        <v>GENERATION TRIATHLON BLOIS Vétéran</v>
      </c>
      <c r="C520" t="s">
        <v>3658</v>
      </c>
      <c r="D520" t="s">
        <v>3657</v>
      </c>
      <c r="E520" t="s">
        <v>3185</v>
      </c>
      <c r="F520" t="s">
        <v>3656</v>
      </c>
      <c r="G520" t="s">
        <v>120</v>
      </c>
      <c r="H520" t="s">
        <v>40</v>
      </c>
      <c r="I520" t="s">
        <v>115</v>
      </c>
      <c r="J520" t="s">
        <v>96</v>
      </c>
    </row>
    <row r="521" spans="1:10">
      <c r="A521" t="str">
        <f t="shared" si="16"/>
        <v>Cleo CHOLLET</v>
      </c>
      <c r="B521" t="str">
        <f t="shared" si="17"/>
        <v>GENERATION TRIATHLON BLOIS Benjamin</v>
      </c>
      <c r="C521" t="s">
        <v>3655</v>
      </c>
      <c r="D521" t="s">
        <v>3654</v>
      </c>
      <c r="E521" t="s">
        <v>3653</v>
      </c>
      <c r="F521" t="s">
        <v>3652</v>
      </c>
      <c r="G521" t="s">
        <v>120</v>
      </c>
      <c r="H521" t="s">
        <v>40</v>
      </c>
      <c r="I521" t="s">
        <v>259</v>
      </c>
      <c r="J521" t="s">
        <v>22</v>
      </c>
    </row>
    <row r="522" spans="1:10">
      <c r="A522" t="str">
        <f t="shared" si="16"/>
        <v>Antoine CLAIRET</v>
      </c>
      <c r="B522" t="str">
        <f t="shared" si="17"/>
        <v>GENERATION TRIATHLON BLOIS Junior</v>
      </c>
      <c r="C522" t="s">
        <v>3651</v>
      </c>
      <c r="D522" t="s">
        <v>2572</v>
      </c>
      <c r="E522" t="s">
        <v>3648</v>
      </c>
      <c r="F522" t="s">
        <v>3650</v>
      </c>
      <c r="G522" t="s">
        <v>21</v>
      </c>
      <c r="H522" t="s">
        <v>40</v>
      </c>
      <c r="I522" t="s">
        <v>205</v>
      </c>
      <c r="J522" t="s">
        <v>24</v>
      </c>
    </row>
    <row r="523" spans="1:10">
      <c r="A523" t="str">
        <f t="shared" si="16"/>
        <v>Joel CLAIRET</v>
      </c>
      <c r="B523" t="str">
        <f t="shared" si="17"/>
        <v>GENERATION TRIATHLON BLOIS Vétéran</v>
      </c>
      <c r="C523" t="s">
        <v>3649</v>
      </c>
      <c r="D523" t="s">
        <v>2602</v>
      </c>
      <c r="E523" t="s">
        <v>3648</v>
      </c>
      <c r="F523" t="s">
        <v>3647</v>
      </c>
      <c r="G523" t="s">
        <v>21</v>
      </c>
      <c r="H523" t="s">
        <v>40</v>
      </c>
      <c r="I523" t="s">
        <v>115</v>
      </c>
      <c r="J523" t="s">
        <v>96</v>
      </c>
    </row>
    <row r="524" spans="1:10">
      <c r="A524" t="str">
        <f t="shared" si="16"/>
        <v>Jade COUTY</v>
      </c>
      <c r="B524" t="str">
        <f t="shared" si="17"/>
        <v>GENERATION TRIATHLON BLOIS Minime</v>
      </c>
      <c r="C524" t="s">
        <v>3646</v>
      </c>
      <c r="D524" t="s">
        <v>1551</v>
      </c>
      <c r="E524" t="s">
        <v>3641</v>
      </c>
      <c r="F524" t="s">
        <v>3645</v>
      </c>
      <c r="G524" t="s">
        <v>120</v>
      </c>
      <c r="H524" t="s">
        <v>40</v>
      </c>
      <c r="I524" t="s">
        <v>259</v>
      </c>
      <c r="J524" t="s">
        <v>23</v>
      </c>
    </row>
    <row r="525" spans="1:10">
      <c r="A525" t="str">
        <f t="shared" si="16"/>
        <v>Bertrand COUTY</v>
      </c>
      <c r="B525" t="str">
        <f t="shared" si="17"/>
        <v>GENERATION TRIATHLON BLOIS Vétéran</v>
      </c>
      <c r="C525" t="s">
        <v>3644</v>
      </c>
      <c r="D525" t="s">
        <v>270</v>
      </c>
      <c r="E525" t="s">
        <v>3641</v>
      </c>
      <c r="F525" t="s">
        <v>3643</v>
      </c>
      <c r="G525" t="s">
        <v>21</v>
      </c>
      <c r="H525" t="s">
        <v>40</v>
      </c>
      <c r="I525" t="s">
        <v>115</v>
      </c>
      <c r="J525" t="s">
        <v>96</v>
      </c>
    </row>
    <row r="526" spans="1:10">
      <c r="A526" t="str">
        <f t="shared" si="16"/>
        <v>Gabin COUTY</v>
      </c>
      <c r="B526" t="str">
        <f t="shared" si="17"/>
        <v>GENERATION TRIATHLON BLOIS Benjamin</v>
      </c>
      <c r="C526" t="s">
        <v>3642</v>
      </c>
      <c r="D526" t="s">
        <v>2038</v>
      </c>
      <c r="E526" t="s">
        <v>3641</v>
      </c>
      <c r="F526" t="s">
        <v>3640</v>
      </c>
      <c r="G526" t="s">
        <v>21</v>
      </c>
      <c r="H526" t="s">
        <v>40</v>
      </c>
      <c r="I526" t="s">
        <v>205</v>
      </c>
      <c r="J526" t="s">
        <v>22</v>
      </c>
    </row>
    <row r="527" spans="1:10">
      <c r="A527" t="str">
        <f t="shared" si="16"/>
        <v>Laurent DE SAINT LOUP</v>
      </c>
      <c r="B527" t="str">
        <f t="shared" si="17"/>
        <v>GENERATION TRIATHLON BLOIS Vétéran</v>
      </c>
      <c r="C527" t="s">
        <v>3639</v>
      </c>
      <c r="D527" t="s">
        <v>179</v>
      </c>
      <c r="E527" t="s">
        <v>3638</v>
      </c>
      <c r="F527" t="s">
        <v>3637</v>
      </c>
      <c r="G527" t="s">
        <v>21</v>
      </c>
      <c r="H527" t="s">
        <v>40</v>
      </c>
      <c r="I527" t="s">
        <v>84</v>
      </c>
      <c r="J527" t="s">
        <v>96</v>
      </c>
    </row>
    <row r="528" spans="1:10">
      <c r="A528" t="str">
        <f t="shared" si="16"/>
        <v>Laurence DELESALLE</v>
      </c>
      <c r="B528" t="str">
        <f t="shared" si="17"/>
        <v>GENERATION TRIATHLON BLOIS Vétéran</v>
      </c>
      <c r="C528" t="s">
        <v>3636</v>
      </c>
      <c r="D528" t="s">
        <v>979</v>
      </c>
      <c r="E528" t="s">
        <v>3635</v>
      </c>
      <c r="F528" t="s">
        <v>3634</v>
      </c>
      <c r="G528" t="s">
        <v>120</v>
      </c>
      <c r="H528" t="s">
        <v>40</v>
      </c>
      <c r="I528" t="s">
        <v>84</v>
      </c>
      <c r="J528" t="s">
        <v>96</v>
      </c>
    </row>
    <row r="529" spans="1:10">
      <c r="A529" t="str">
        <f t="shared" si="16"/>
        <v>Martin DELOUCHE</v>
      </c>
      <c r="B529" t="str">
        <f t="shared" si="17"/>
        <v>GENERATION TRIATHLON BLOIS Junior</v>
      </c>
      <c r="C529" t="s">
        <v>3633</v>
      </c>
      <c r="D529" t="s">
        <v>435</v>
      </c>
      <c r="E529" t="s">
        <v>3632</v>
      </c>
      <c r="F529" t="s">
        <v>3631</v>
      </c>
      <c r="G529" t="s">
        <v>21</v>
      </c>
      <c r="H529" t="s">
        <v>40</v>
      </c>
      <c r="I529" t="s">
        <v>205</v>
      </c>
      <c r="J529" t="s">
        <v>24</v>
      </c>
    </row>
    <row r="530" spans="1:10">
      <c r="A530" t="str">
        <f t="shared" si="16"/>
        <v>Guillaume DIEVART</v>
      </c>
      <c r="B530" t="str">
        <f t="shared" si="17"/>
        <v>GENERATION TRIATHLON BLOIS Vétéran</v>
      </c>
      <c r="C530" t="s">
        <v>3630</v>
      </c>
      <c r="D530" t="s">
        <v>907</v>
      </c>
      <c r="E530" t="s">
        <v>3623</v>
      </c>
      <c r="F530" t="s">
        <v>3629</v>
      </c>
      <c r="G530" t="s">
        <v>21</v>
      </c>
      <c r="H530" t="s">
        <v>40</v>
      </c>
      <c r="I530" t="s">
        <v>84</v>
      </c>
      <c r="J530" t="s">
        <v>96</v>
      </c>
    </row>
    <row r="531" spans="1:10">
      <c r="A531" t="str">
        <f t="shared" si="16"/>
        <v>Marianne DIEVART</v>
      </c>
      <c r="B531" t="str">
        <f t="shared" si="17"/>
        <v>GENERATION TRIATHLON BLOIS Pupille</v>
      </c>
      <c r="C531" t="s">
        <v>3628</v>
      </c>
      <c r="D531" t="s">
        <v>3627</v>
      </c>
      <c r="E531" t="s">
        <v>3623</v>
      </c>
      <c r="F531" t="s">
        <v>3626</v>
      </c>
      <c r="G531" t="s">
        <v>120</v>
      </c>
      <c r="H531" t="s">
        <v>40</v>
      </c>
      <c r="I531" t="s">
        <v>205</v>
      </c>
      <c r="J531" t="s">
        <v>32</v>
      </c>
    </row>
    <row r="532" spans="1:10">
      <c r="A532" t="str">
        <f t="shared" si="16"/>
        <v>Gabriel DIEVART</v>
      </c>
      <c r="B532" t="str">
        <f t="shared" si="17"/>
        <v>GENERATION TRIATHLON BLOIS Minime</v>
      </c>
      <c r="C532" t="s">
        <v>3625</v>
      </c>
      <c r="D532" t="s">
        <v>3624</v>
      </c>
      <c r="E532" t="s">
        <v>3623</v>
      </c>
      <c r="F532" t="s">
        <v>3622</v>
      </c>
      <c r="G532" t="s">
        <v>21</v>
      </c>
      <c r="H532" t="s">
        <v>40</v>
      </c>
      <c r="I532" t="s">
        <v>205</v>
      </c>
      <c r="J532" t="s">
        <v>23</v>
      </c>
    </row>
    <row r="533" spans="1:10">
      <c r="A533" t="str">
        <f t="shared" si="16"/>
        <v>GILLES DOLIGE</v>
      </c>
      <c r="B533" t="str">
        <f t="shared" si="17"/>
        <v>GENERATION TRIATHLON BLOIS Vétéran</v>
      </c>
      <c r="C533" t="s">
        <v>3621</v>
      </c>
      <c r="D533" t="s">
        <v>3620</v>
      </c>
      <c r="E533" t="s">
        <v>3619</v>
      </c>
      <c r="F533" t="s">
        <v>3618</v>
      </c>
      <c r="G533" t="s">
        <v>21</v>
      </c>
      <c r="H533" t="s">
        <v>40</v>
      </c>
      <c r="I533" t="s">
        <v>84</v>
      </c>
      <c r="J533" t="s">
        <v>96</v>
      </c>
    </row>
    <row r="534" spans="1:10">
      <c r="A534" t="str">
        <f t="shared" si="16"/>
        <v>Catherine DOREY</v>
      </c>
      <c r="B534" t="str">
        <f t="shared" si="17"/>
        <v>GENERATION TRIATHLON BLOIS Vétéran</v>
      </c>
      <c r="C534" t="s">
        <v>3617</v>
      </c>
      <c r="D534" t="s">
        <v>3616</v>
      </c>
      <c r="E534" t="s">
        <v>3615</v>
      </c>
      <c r="F534" t="s">
        <v>3614</v>
      </c>
      <c r="G534" t="s">
        <v>120</v>
      </c>
      <c r="H534" t="s">
        <v>40</v>
      </c>
      <c r="I534" t="s">
        <v>115</v>
      </c>
      <c r="J534" t="s">
        <v>96</v>
      </c>
    </row>
    <row r="535" spans="1:10">
      <c r="A535" t="str">
        <f t="shared" si="16"/>
        <v>Florence DUBARRY</v>
      </c>
      <c r="B535" t="str">
        <f t="shared" si="17"/>
        <v>GENERATION TRIATHLON BLOIS Vétéran</v>
      </c>
      <c r="C535" t="s">
        <v>3613</v>
      </c>
      <c r="D535" t="s">
        <v>3612</v>
      </c>
      <c r="E535" t="s">
        <v>3611</v>
      </c>
      <c r="F535" t="s">
        <v>3610</v>
      </c>
      <c r="G535" t="s">
        <v>120</v>
      </c>
      <c r="H535" t="s">
        <v>40</v>
      </c>
      <c r="I535" t="s">
        <v>115</v>
      </c>
      <c r="J535" t="s">
        <v>96</v>
      </c>
    </row>
    <row r="536" spans="1:10">
      <c r="A536" t="str">
        <f t="shared" si="16"/>
        <v>Raphael DUCHENE</v>
      </c>
      <c r="B536" t="str">
        <f t="shared" si="17"/>
        <v>GENERATION TRIATHLON BLOIS Vétéran</v>
      </c>
      <c r="C536" t="s">
        <v>3609</v>
      </c>
      <c r="D536" t="s">
        <v>3608</v>
      </c>
      <c r="E536" t="s">
        <v>3607</v>
      </c>
      <c r="F536" t="s">
        <v>3606</v>
      </c>
      <c r="G536" t="s">
        <v>21</v>
      </c>
      <c r="H536" t="s">
        <v>40</v>
      </c>
      <c r="I536" t="s">
        <v>115</v>
      </c>
      <c r="J536" t="s">
        <v>96</v>
      </c>
    </row>
    <row r="537" spans="1:10">
      <c r="A537" t="str">
        <f t="shared" si="16"/>
        <v>EMNA ELLOUMI</v>
      </c>
      <c r="B537" t="str">
        <f t="shared" si="17"/>
        <v>GENERATION TRIATHLON BLOIS Pupille</v>
      </c>
      <c r="C537" t="s">
        <v>3605</v>
      </c>
      <c r="D537" t="s">
        <v>3604</v>
      </c>
      <c r="E537" t="s">
        <v>3603</v>
      </c>
      <c r="F537" t="s">
        <v>3602</v>
      </c>
      <c r="G537" t="s">
        <v>120</v>
      </c>
      <c r="H537" t="s">
        <v>40</v>
      </c>
      <c r="I537" t="s">
        <v>205</v>
      </c>
      <c r="J537" t="s">
        <v>32</v>
      </c>
    </row>
    <row r="538" spans="1:10">
      <c r="A538" t="str">
        <f t="shared" si="16"/>
        <v xml:space="preserve">Teddy FERRAND </v>
      </c>
      <c r="B538" t="str">
        <f t="shared" si="17"/>
        <v>GENERATION TRIATHLON BLOIS Senior</v>
      </c>
      <c r="C538" t="s">
        <v>6121</v>
      </c>
      <c r="D538" t="s">
        <v>5282</v>
      </c>
      <c r="E538" t="s">
        <v>6120</v>
      </c>
      <c r="F538" t="s">
        <v>6119</v>
      </c>
      <c r="G538" t="s">
        <v>21</v>
      </c>
      <c r="H538" t="s">
        <v>40</v>
      </c>
      <c r="I538" t="s">
        <v>84</v>
      </c>
      <c r="J538" t="s">
        <v>83</v>
      </c>
    </row>
    <row r="539" spans="1:10">
      <c r="A539" t="str">
        <f t="shared" si="16"/>
        <v>Stephane FLEURY</v>
      </c>
      <c r="B539" t="str">
        <f t="shared" si="17"/>
        <v>GENERATION TRIATHLON BLOIS Vétéran</v>
      </c>
      <c r="C539" t="s">
        <v>3601</v>
      </c>
      <c r="D539" t="s">
        <v>186</v>
      </c>
      <c r="E539" t="s">
        <v>195</v>
      </c>
      <c r="F539" t="s">
        <v>3600</v>
      </c>
      <c r="G539" t="s">
        <v>21</v>
      </c>
      <c r="H539" t="s">
        <v>40</v>
      </c>
      <c r="I539" t="s">
        <v>84</v>
      </c>
      <c r="J539" t="s">
        <v>96</v>
      </c>
    </row>
    <row r="540" spans="1:10">
      <c r="A540" t="str">
        <f t="shared" si="16"/>
        <v>Benjamin FRETEAU</v>
      </c>
      <c r="B540" t="str">
        <f t="shared" si="17"/>
        <v>GENERATION TRIATHLON BLOIS Senior</v>
      </c>
      <c r="C540" t="s">
        <v>3599</v>
      </c>
      <c r="D540" t="s">
        <v>22</v>
      </c>
      <c r="E540" t="s">
        <v>3598</v>
      </c>
      <c r="F540" t="s">
        <v>3597</v>
      </c>
      <c r="G540" t="s">
        <v>21</v>
      </c>
      <c r="H540" t="s">
        <v>40</v>
      </c>
      <c r="I540" t="s">
        <v>84</v>
      </c>
      <c r="J540" t="s">
        <v>83</v>
      </c>
    </row>
    <row r="541" spans="1:10">
      <c r="A541" t="str">
        <f t="shared" si="16"/>
        <v>JOEL GILLET</v>
      </c>
      <c r="B541" t="str">
        <f t="shared" si="17"/>
        <v>GENERATION TRIATHLON BLOIS Vétéran</v>
      </c>
      <c r="C541" t="s">
        <v>3596</v>
      </c>
      <c r="D541" t="s">
        <v>3595</v>
      </c>
      <c r="E541" t="s">
        <v>3594</v>
      </c>
      <c r="F541" t="s">
        <v>3593</v>
      </c>
      <c r="G541" t="s">
        <v>21</v>
      </c>
      <c r="H541" t="s">
        <v>40</v>
      </c>
      <c r="I541" t="s">
        <v>84</v>
      </c>
      <c r="J541" t="s">
        <v>96</v>
      </c>
    </row>
    <row r="542" spans="1:10">
      <c r="A542" t="str">
        <f t="shared" si="16"/>
        <v>Lilou GRAMAGE</v>
      </c>
      <c r="B542" t="str">
        <f t="shared" si="17"/>
        <v>GENERATION TRIATHLON BLOIS Minime</v>
      </c>
      <c r="C542" t="s">
        <v>3592</v>
      </c>
      <c r="D542" t="s">
        <v>1336</v>
      </c>
      <c r="E542" t="s">
        <v>3589</v>
      </c>
      <c r="F542" t="s">
        <v>3591</v>
      </c>
      <c r="G542" t="s">
        <v>120</v>
      </c>
      <c r="H542" t="s">
        <v>40</v>
      </c>
      <c r="I542" t="s">
        <v>205</v>
      </c>
      <c r="J542" t="s">
        <v>23</v>
      </c>
    </row>
    <row r="543" spans="1:10">
      <c r="A543" t="str">
        <f t="shared" si="16"/>
        <v>Frederic GRAMAGE</v>
      </c>
      <c r="B543" t="str">
        <f t="shared" si="17"/>
        <v>GENERATION TRIATHLON BLOIS Vétéran</v>
      </c>
      <c r="C543" t="s">
        <v>3590</v>
      </c>
      <c r="D543" t="s">
        <v>175</v>
      </c>
      <c r="E543" t="s">
        <v>3589</v>
      </c>
      <c r="F543" t="s">
        <v>3588</v>
      </c>
      <c r="G543" t="s">
        <v>21</v>
      </c>
      <c r="H543" t="s">
        <v>40</v>
      </c>
      <c r="I543" t="s">
        <v>84</v>
      </c>
      <c r="J543" t="s">
        <v>96</v>
      </c>
    </row>
    <row r="544" spans="1:10">
      <c r="A544" t="str">
        <f t="shared" si="16"/>
        <v>Romain GRIVEAU</v>
      </c>
      <c r="B544" t="str">
        <f t="shared" si="17"/>
        <v>GENERATION TRIATHLON BLOIS Senior</v>
      </c>
      <c r="C544" t="s">
        <v>3587</v>
      </c>
      <c r="D544" t="s">
        <v>1158</v>
      </c>
      <c r="E544" t="s">
        <v>3586</v>
      </c>
      <c r="F544" t="s">
        <v>3585</v>
      </c>
      <c r="G544" t="s">
        <v>21</v>
      </c>
      <c r="H544" t="s">
        <v>40</v>
      </c>
      <c r="I544" t="s">
        <v>115</v>
      </c>
      <c r="J544" t="s">
        <v>83</v>
      </c>
    </row>
    <row r="545" spans="1:10">
      <c r="A545" t="str">
        <f t="shared" si="16"/>
        <v>SYLVAIN GUILLERMO</v>
      </c>
      <c r="B545" t="str">
        <f t="shared" si="17"/>
        <v>GENERATION TRIATHLON BLOIS Vétéran</v>
      </c>
      <c r="C545" t="s">
        <v>3584</v>
      </c>
      <c r="D545" t="s">
        <v>3583</v>
      </c>
      <c r="E545" t="s">
        <v>3582</v>
      </c>
      <c r="F545" t="s">
        <v>3581</v>
      </c>
      <c r="G545" t="s">
        <v>21</v>
      </c>
      <c r="H545" t="s">
        <v>40</v>
      </c>
      <c r="I545" t="s">
        <v>84</v>
      </c>
      <c r="J545" t="s">
        <v>96</v>
      </c>
    </row>
    <row r="546" spans="1:10">
      <c r="A546" t="str">
        <f t="shared" si="16"/>
        <v>Francoise GUILLOU</v>
      </c>
      <c r="B546" t="str">
        <f t="shared" si="17"/>
        <v>GENERATION TRIATHLON BLOIS Vétéran</v>
      </c>
      <c r="C546" t="s">
        <v>3580</v>
      </c>
      <c r="D546" t="s">
        <v>3579</v>
      </c>
      <c r="E546" t="s">
        <v>3578</v>
      </c>
      <c r="F546" t="s">
        <v>3577</v>
      </c>
      <c r="G546" t="s">
        <v>120</v>
      </c>
      <c r="H546" t="s">
        <v>40</v>
      </c>
      <c r="I546" t="s">
        <v>84</v>
      </c>
      <c r="J546" t="s">
        <v>96</v>
      </c>
    </row>
    <row r="547" spans="1:10">
      <c r="A547" t="str">
        <f t="shared" si="16"/>
        <v>Samuel GUJIC</v>
      </c>
      <c r="B547" t="str">
        <f t="shared" si="17"/>
        <v>GENERATION TRIATHLON BLOIS Vétéran</v>
      </c>
      <c r="C547" t="s">
        <v>3576</v>
      </c>
      <c r="D547" t="s">
        <v>914</v>
      </c>
      <c r="E547" t="s">
        <v>3575</v>
      </c>
      <c r="F547" t="s">
        <v>3574</v>
      </c>
      <c r="G547" t="s">
        <v>21</v>
      </c>
      <c r="H547" t="s">
        <v>40</v>
      </c>
      <c r="I547" t="s">
        <v>115</v>
      </c>
      <c r="J547" t="s">
        <v>96</v>
      </c>
    </row>
    <row r="548" spans="1:10">
      <c r="A548" t="str">
        <f t="shared" si="16"/>
        <v>Sanaa HASNAOUI</v>
      </c>
      <c r="B548" t="str">
        <f t="shared" si="17"/>
        <v>GENERATION TRIATHLON BLOIS Vétéran</v>
      </c>
      <c r="C548" t="s">
        <v>3573</v>
      </c>
      <c r="D548" t="s">
        <v>3572</v>
      </c>
      <c r="E548" t="s">
        <v>3571</v>
      </c>
      <c r="F548" t="s">
        <v>3570</v>
      </c>
      <c r="G548" t="s">
        <v>120</v>
      </c>
      <c r="H548" t="s">
        <v>40</v>
      </c>
      <c r="I548" t="s">
        <v>84</v>
      </c>
      <c r="J548" t="s">
        <v>96</v>
      </c>
    </row>
    <row r="549" spans="1:10">
      <c r="A549" t="str">
        <f t="shared" si="16"/>
        <v>Kyara HAUPAIS</v>
      </c>
      <c r="B549" t="str">
        <f t="shared" si="17"/>
        <v>GENERATION TRIATHLON BLOIS Poussin</v>
      </c>
      <c r="C549" t="s">
        <v>3569</v>
      </c>
      <c r="D549" t="s">
        <v>3568</v>
      </c>
      <c r="E549" t="s">
        <v>3567</v>
      </c>
      <c r="F549" t="s">
        <v>3566</v>
      </c>
      <c r="G549" t="s">
        <v>120</v>
      </c>
      <c r="H549" t="s">
        <v>40</v>
      </c>
      <c r="I549" t="s">
        <v>205</v>
      </c>
      <c r="J549" t="s">
        <v>35</v>
      </c>
    </row>
    <row r="550" spans="1:10">
      <c r="A550" t="str">
        <f t="shared" si="16"/>
        <v>Adrien HERISSON</v>
      </c>
      <c r="B550" t="str">
        <f t="shared" si="17"/>
        <v>GENERATION TRIATHLON BLOIS Senior</v>
      </c>
      <c r="C550" t="s">
        <v>3565</v>
      </c>
      <c r="D550" t="s">
        <v>159</v>
      </c>
      <c r="E550" t="s">
        <v>3564</v>
      </c>
      <c r="F550" t="s">
        <v>2880</v>
      </c>
      <c r="G550" t="s">
        <v>21</v>
      </c>
      <c r="H550" t="s">
        <v>40</v>
      </c>
      <c r="I550" t="s">
        <v>84</v>
      </c>
      <c r="J550" t="s">
        <v>83</v>
      </c>
    </row>
    <row r="551" spans="1:10">
      <c r="A551" t="str">
        <f t="shared" si="16"/>
        <v>Matthieu LAFON</v>
      </c>
      <c r="B551" t="str">
        <f t="shared" si="17"/>
        <v>GENERATION TRIATHLON BLOIS Vétéran</v>
      </c>
      <c r="C551" t="s">
        <v>3563</v>
      </c>
      <c r="D551" t="s">
        <v>274</v>
      </c>
      <c r="E551" t="s">
        <v>3562</v>
      </c>
      <c r="F551" t="s">
        <v>3561</v>
      </c>
      <c r="G551" t="s">
        <v>21</v>
      </c>
      <c r="H551" t="s">
        <v>40</v>
      </c>
      <c r="I551" t="s">
        <v>84</v>
      </c>
      <c r="J551" t="s">
        <v>96</v>
      </c>
    </row>
    <row r="552" spans="1:10">
      <c r="A552" t="str">
        <f t="shared" si="16"/>
        <v>Jade LAVIE</v>
      </c>
      <c r="B552" t="str">
        <f t="shared" si="17"/>
        <v>GENERATION TRIATHLON BLOIS Junior</v>
      </c>
      <c r="C552" t="s">
        <v>3560</v>
      </c>
      <c r="D552" t="s">
        <v>1551</v>
      </c>
      <c r="E552" t="s">
        <v>3559</v>
      </c>
      <c r="F552" t="s">
        <v>3558</v>
      </c>
      <c r="G552" t="s">
        <v>120</v>
      </c>
      <c r="H552" t="s">
        <v>40</v>
      </c>
      <c r="I552" t="s">
        <v>205</v>
      </c>
      <c r="J552" t="s">
        <v>24</v>
      </c>
    </row>
    <row r="553" spans="1:10">
      <c r="A553" t="str">
        <f t="shared" si="16"/>
        <v>CELINE LAZENNEC</v>
      </c>
      <c r="B553" t="str">
        <f t="shared" si="17"/>
        <v>GENERATION TRIATHLON BLOIS Vétéran</v>
      </c>
      <c r="C553" t="s">
        <v>3557</v>
      </c>
      <c r="D553" t="s">
        <v>526</v>
      </c>
      <c r="E553" t="s">
        <v>3556</v>
      </c>
      <c r="F553" t="s">
        <v>3555</v>
      </c>
      <c r="G553" t="s">
        <v>120</v>
      </c>
      <c r="H553" t="s">
        <v>40</v>
      </c>
      <c r="I553" t="s">
        <v>84</v>
      </c>
      <c r="J553" t="s">
        <v>96</v>
      </c>
    </row>
    <row r="554" spans="1:10">
      <c r="A554" t="str">
        <f t="shared" si="16"/>
        <v>Basile LELARGE</v>
      </c>
      <c r="B554" t="str">
        <f t="shared" si="17"/>
        <v>GENERATION TRIATHLON BLOIS Benjamin</v>
      </c>
      <c r="C554" t="s">
        <v>3554</v>
      </c>
      <c r="D554" t="s">
        <v>736</v>
      </c>
      <c r="E554" t="s">
        <v>3550</v>
      </c>
      <c r="F554" t="s">
        <v>1535</v>
      </c>
      <c r="G554" t="s">
        <v>21</v>
      </c>
      <c r="H554" t="s">
        <v>40</v>
      </c>
      <c r="I554" t="s">
        <v>205</v>
      </c>
      <c r="J554" t="s">
        <v>22</v>
      </c>
    </row>
    <row r="555" spans="1:10">
      <c r="A555" t="str">
        <f t="shared" si="16"/>
        <v>Louison LELARGE</v>
      </c>
      <c r="B555" t="str">
        <f t="shared" si="17"/>
        <v>GENERATION TRIATHLON BLOIS Poussin</v>
      </c>
      <c r="C555" t="s">
        <v>3553</v>
      </c>
      <c r="D555" t="s">
        <v>1077</v>
      </c>
      <c r="E555" t="s">
        <v>3550</v>
      </c>
      <c r="F555" t="s">
        <v>3552</v>
      </c>
      <c r="G555" t="s">
        <v>120</v>
      </c>
      <c r="H555" t="s">
        <v>40</v>
      </c>
      <c r="I555" t="s">
        <v>205</v>
      </c>
      <c r="J555" t="s">
        <v>35</v>
      </c>
    </row>
    <row r="556" spans="1:10">
      <c r="A556" t="str">
        <f t="shared" si="16"/>
        <v>Vincent LELARGE</v>
      </c>
      <c r="B556" t="str">
        <f t="shared" si="17"/>
        <v>GENERATION TRIATHLON BLOIS Vétéran</v>
      </c>
      <c r="C556" t="s">
        <v>3551</v>
      </c>
      <c r="D556" t="s">
        <v>623</v>
      </c>
      <c r="E556" t="s">
        <v>3550</v>
      </c>
      <c r="F556" t="s">
        <v>3549</v>
      </c>
      <c r="G556" t="s">
        <v>21</v>
      </c>
      <c r="H556" t="s">
        <v>40</v>
      </c>
      <c r="I556" t="s">
        <v>84</v>
      </c>
      <c r="J556" t="s">
        <v>96</v>
      </c>
    </row>
    <row r="557" spans="1:10">
      <c r="A557" t="str">
        <f t="shared" si="16"/>
        <v>Severine MALLINJOUD</v>
      </c>
      <c r="B557" t="str">
        <f t="shared" si="17"/>
        <v>GENERATION TRIATHLON BLOIS Vétéran</v>
      </c>
      <c r="C557" t="s">
        <v>3548</v>
      </c>
      <c r="D557" t="s">
        <v>3547</v>
      </c>
      <c r="E557" t="s">
        <v>3546</v>
      </c>
      <c r="F557" t="s">
        <v>3545</v>
      </c>
      <c r="G557" t="s">
        <v>120</v>
      </c>
      <c r="H557" t="s">
        <v>40</v>
      </c>
      <c r="I557" t="s">
        <v>84</v>
      </c>
      <c r="J557" t="s">
        <v>96</v>
      </c>
    </row>
    <row r="558" spans="1:10">
      <c r="A558" t="str">
        <f t="shared" si="16"/>
        <v>Alexandre MARIBON</v>
      </c>
      <c r="B558" t="str">
        <f t="shared" si="17"/>
        <v>GENERATION TRIATHLON BLOIS Senior</v>
      </c>
      <c r="C558" t="s">
        <v>3544</v>
      </c>
      <c r="D558" t="s">
        <v>864</v>
      </c>
      <c r="E558" t="s">
        <v>3543</v>
      </c>
      <c r="F558" t="s">
        <v>3542</v>
      </c>
      <c r="G558" t="s">
        <v>21</v>
      </c>
      <c r="H558" t="s">
        <v>40</v>
      </c>
      <c r="I558" t="s">
        <v>84</v>
      </c>
      <c r="J558" t="s">
        <v>83</v>
      </c>
    </row>
    <row r="559" spans="1:10">
      <c r="A559" t="str">
        <f t="shared" si="16"/>
        <v>Yohann MICH</v>
      </c>
      <c r="B559" t="str">
        <f t="shared" si="17"/>
        <v>GENERATION TRIATHLON BLOIS Vétéran</v>
      </c>
      <c r="C559" t="s">
        <v>3541</v>
      </c>
      <c r="D559" t="s">
        <v>3540</v>
      </c>
      <c r="E559" t="s">
        <v>3539</v>
      </c>
      <c r="F559" t="s">
        <v>464</v>
      </c>
      <c r="G559" t="s">
        <v>21</v>
      </c>
      <c r="H559" t="s">
        <v>40</v>
      </c>
      <c r="I559" t="s">
        <v>3467</v>
      </c>
      <c r="J559" t="s">
        <v>96</v>
      </c>
    </row>
    <row r="560" spans="1:10">
      <c r="A560" t="str">
        <f t="shared" si="16"/>
        <v>Nicolas MICHAUX</v>
      </c>
      <c r="B560" t="str">
        <f t="shared" si="17"/>
        <v>GENERATION TRIATHLON BLOIS Senior</v>
      </c>
      <c r="C560" t="s">
        <v>3538</v>
      </c>
      <c r="D560" t="s">
        <v>87</v>
      </c>
      <c r="E560" t="s">
        <v>3535</v>
      </c>
      <c r="F560" t="s">
        <v>3537</v>
      </c>
      <c r="G560" t="s">
        <v>21</v>
      </c>
      <c r="H560" t="s">
        <v>40</v>
      </c>
      <c r="I560" t="s">
        <v>115</v>
      </c>
      <c r="J560" t="s">
        <v>83</v>
      </c>
    </row>
    <row r="561" spans="1:10">
      <c r="A561" t="str">
        <f t="shared" si="16"/>
        <v>Julien MICHAUX</v>
      </c>
      <c r="B561" t="str">
        <f t="shared" si="17"/>
        <v>GENERATION TRIATHLON BLOIS Senior</v>
      </c>
      <c r="C561" t="s">
        <v>3536</v>
      </c>
      <c r="D561" t="s">
        <v>391</v>
      </c>
      <c r="E561" t="s">
        <v>3535</v>
      </c>
      <c r="F561" t="s">
        <v>3534</v>
      </c>
      <c r="G561" t="s">
        <v>21</v>
      </c>
      <c r="H561" t="s">
        <v>40</v>
      </c>
      <c r="I561" t="s">
        <v>115</v>
      </c>
      <c r="J561" t="s">
        <v>83</v>
      </c>
    </row>
    <row r="562" spans="1:10">
      <c r="A562" t="str">
        <f t="shared" si="16"/>
        <v>Baptiste MOREAU</v>
      </c>
      <c r="B562" t="str">
        <f t="shared" si="17"/>
        <v>GENERATION TRIATHLON BLOIS Cadet</v>
      </c>
      <c r="C562" t="s">
        <v>3533</v>
      </c>
      <c r="D562" t="s">
        <v>373</v>
      </c>
      <c r="E562" t="s">
        <v>150</v>
      </c>
      <c r="F562" t="s">
        <v>3532</v>
      </c>
      <c r="G562" t="s">
        <v>21</v>
      </c>
      <c r="H562" t="s">
        <v>40</v>
      </c>
      <c r="I562" t="s">
        <v>205</v>
      </c>
      <c r="J562" t="s">
        <v>20</v>
      </c>
    </row>
    <row r="563" spans="1:10">
      <c r="A563" t="str">
        <f t="shared" si="16"/>
        <v>Sebastien PAULIN</v>
      </c>
      <c r="B563" t="str">
        <f t="shared" si="17"/>
        <v>GENERATION TRIATHLON BLOIS Vétéran</v>
      </c>
      <c r="C563" t="s">
        <v>3531</v>
      </c>
      <c r="D563" t="s">
        <v>123</v>
      </c>
      <c r="E563" t="s">
        <v>3530</v>
      </c>
      <c r="F563" t="s">
        <v>3529</v>
      </c>
      <c r="G563" t="s">
        <v>21</v>
      </c>
      <c r="H563" t="s">
        <v>40</v>
      </c>
      <c r="I563" t="s">
        <v>84</v>
      </c>
      <c r="J563" t="s">
        <v>96</v>
      </c>
    </row>
    <row r="564" spans="1:10">
      <c r="A564" t="str">
        <f t="shared" si="16"/>
        <v>Cedric PEROTTET</v>
      </c>
      <c r="B564" t="str">
        <f t="shared" si="17"/>
        <v>GENERATION TRIATHLON BLOIS Senior</v>
      </c>
      <c r="C564" t="s">
        <v>3528</v>
      </c>
      <c r="D564" t="s">
        <v>2075</v>
      </c>
      <c r="E564" t="s">
        <v>3527</v>
      </c>
      <c r="F564" t="s">
        <v>3526</v>
      </c>
      <c r="G564" t="s">
        <v>21</v>
      </c>
      <c r="H564" t="s">
        <v>40</v>
      </c>
      <c r="I564" t="s">
        <v>115</v>
      </c>
      <c r="J564" t="s">
        <v>83</v>
      </c>
    </row>
    <row r="565" spans="1:10">
      <c r="A565" t="str">
        <f t="shared" si="16"/>
        <v>STEPHANE PETIT</v>
      </c>
      <c r="B565" t="str">
        <f t="shared" si="17"/>
        <v>GENERATION TRIATHLON BLOIS Vétéran</v>
      </c>
      <c r="C565" t="s">
        <v>3525</v>
      </c>
      <c r="D565" t="s">
        <v>549</v>
      </c>
      <c r="E565" t="s">
        <v>1420</v>
      </c>
      <c r="F565" t="s">
        <v>3524</v>
      </c>
      <c r="G565" t="s">
        <v>21</v>
      </c>
      <c r="H565" t="s">
        <v>40</v>
      </c>
      <c r="I565" t="s">
        <v>84</v>
      </c>
      <c r="J565" t="s">
        <v>96</v>
      </c>
    </row>
    <row r="566" spans="1:10">
      <c r="A566" t="str">
        <f t="shared" si="16"/>
        <v>DANIEL PIGNON</v>
      </c>
      <c r="B566" t="str">
        <f t="shared" si="17"/>
        <v>GENERATION TRIATHLON BLOIS Vétéran</v>
      </c>
      <c r="C566" t="s">
        <v>3523</v>
      </c>
      <c r="D566" t="s">
        <v>3480</v>
      </c>
      <c r="E566" t="s">
        <v>3522</v>
      </c>
      <c r="F566" t="s">
        <v>3521</v>
      </c>
      <c r="G566" t="s">
        <v>21</v>
      </c>
      <c r="H566" t="s">
        <v>40</v>
      </c>
      <c r="I566" t="s">
        <v>115</v>
      </c>
      <c r="J566" t="s">
        <v>96</v>
      </c>
    </row>
    <row r="567" spans="1:10">
      <c r="A567" t="str">
        <f t="shared" si="16"/>
        <v xml:space="preserve">Axel POIRIER </v>
      </c>
      <c r="B567" t="str">
        <f t="shared" si="17"/>
        <v>GENERATION TRIATHLON BLOIS Senior</v>
      </c>
      <c r="C567" t="s">
        <v>3520</v>
      </c>
      <c r="D567" t="s">
        <v>2143</v>
      </c>
      <c r="E567" t="s">
        <v>3519</v>
      </c>
      <c r="F567" t="s">
        <v>3518</v>
      </c>
      <c r="G567" t="s">
        <v>21</v>
      </c>
      <c r="H567" t="s">
        <v>40</v>
      </c>
      <c r="I567" t="s">
        <v>84</v>
      </c>
      <c r="J567" t="s">
        <v>83</v>
      </c>
    </row>
    <row r="568" spans="1:10">
      <c r="A568" t="str">
        <f t="shared" si="16"/>
        <v>MARC QUESNE</v>
      </c>
      <c r="B568" t="str">
        <f t="shared" si="17"/>
        <v>GENERATION TRIATHLON BLOIS Vétéran</v>
      </c>
      <c r="C568" t="s">
        <v>6118</v>
      </c>
      <c r="D568" t="s">
        <v>6117</v>
      </c>
      <c r="E568" t="s">
        <v>6116</v>
      </c>
      <c r="F568" t="s">
        <v>6115</v>
      </c>
      <c r="G568" t="s">
        <v>21</v>
      </c>
      <c r="H568" t="s">
        <v>40</v>
      </c>
      <c r="I568" t="s">
        <v>84</v>
      </c>
      <c r="J568" t="s">
        <v>96</v>
      </c>
    </row>
    <row r="569" spans="1:10">
      <c r="A569" t="str">
        <f t="shared" si="16"/>
        <v>Emmanuel QUINIOU</v>
      </c>
      <c r="B569" t="str">
        <f t="shared" si="17"/>
        <v>GENERATION TRIATHLON BLOIS Vétéran</v>
      </c>
      <c r="C569" t="s">
        <v>3517</v>
      </c>
      <c r="D569" t="s">
        <v>559</v>
      </c>
      <c r="E569" t="s">
        <v>3516</v>
      </c>
      <c r="F569" t="s">
        <v>3515</v>
      </c>
      <c r="G569" t="s">
        <v>21</v>
      </c>
      <c r="H569" t="s">
        <v>40</v>
      </c>
      <c r="I569" t="s">
        <v>84</v>
      </c>
      <c r="J569" t="s">
        <v>96</v>
      </c>
    </row>
    <row r="570" spans="1:10">
      <c r="A570" t="str">
        <f t="shared" si="16"/>
        <v>CAMILLE REAUTE</v>
      </c>
      <c r="B570" t="str">
        <f t="shared" si="17"/>
        <v>GENERATION TRIATHLON BLOIS Senior</v>
      </c>
      <c r="C570" t="s">
        <v>3514</v>
      </c>
      <c r="D570" t="s">
        <v>3513</v>
      </c>
      <c r="E570" t="s">
        <v>3512</v>
      </c>
      <c r="F570" t="s">
        <v>3511</v>
      </c>
      <c r="G570" t="s">
        <v>21</v>
      </c>
      <c r="H570" t="s">
        <v>40</v>
      </c>
      <c r="I570" t="s">
        <v>84</v>
      </c>
      <c r="J570" t="s">
        <v>83</v>
      </c>
    </row>
    <row r="571" spans="1:10">
      <c r="A571" t="str">
        <f t="shared" si="16"/>
        <v>Corentin RIOCHE</v>
      </c>
      <c r="B571" t="str">
        <f t="shared" si="17"/>
        <v>GENERATION TRIATHLON BLOIS Senior</v>
      </c>
      <c r="C571" t="s">
        <v>3510</v>
      </c>
      <c r="D571" t="s">
        <v>410</v>
      </c>
      <c r="E571" t="s">
        <v>3509</v>
      </c>
      <c r="F571" t="s">
        <v>3508</v>
      </c>
      <c r="G571" t="s">
        <v>21</v>
      </c>
      <c r="H571" t="s">
        <v>40</v>
      </c>
      <c r="I571" t="s">
        <v>115</v>
      </c>
      <c r="J571" t="s">
        <v>83</v>
      </c>
    </row>
    <row r="572" spans="1:10">
      <c r="A572" t="str">
        <f t="shared" si="16"/>
        <v>Emmanuelle ROBIN</v>
      </c>
      <c r="B572" t="str">
        <f t="shared" si="17"/>
        <v>GENERATION TRIATHLON BLOIS Vétéran</v>
      </c>
      <c r="C572" t="s">
        <v>3507</v>
      </c>
      <c r="D572" t="s">
        <v>2086</v>
      </c>
      <c r="E572" t="s">
        <v>1863</v>
      </c>
      <c r="F572" t="s">
        <v>3506</v>
      </c>
      <c r="G572" t="s">
        <v>120</v>
      </c>
      <c r="H572" t="s">
        <v>40</v>
      </c>
      <c r="I572" t="s">
        <v>84</v>
      </c>
      <c r="J572" t="s">
        <v>96</v>
      </c>
    </row>
    <row r="573" spans="1:10">
      <c r="A573" t="str">
        <f t="shared" si="16"/>
        <v>Emmanuelle RODRIGUEZ</v>
      </c>
      <c r="B573" t="str">
        <f t="shared" si="17"/>
        <v>GENERATION TRIATHLON BLOIS Vétéran</v>
      </c>
      <c r="C573" t="s">
        <v>3505</v>
      </c>
      <c r="D573" t="s">
        <v>2086</v>
      </c>
      <c r="E573" t="s">
        <v>3504</v>
      </c>
      <c r="F573" t="s">
        <v>3503</v>
      </c>
      <c r="G573" t="s">
        <v>120</v>
      </c>
      <c r="H573" t="s">
        <v>40</v>
      </c>
      <c r="I573" t="s">
        <v>84</v>
      </c>
      <c r="J573" t="s">
        <v>96</v>
      </c>
    </row>
    <row r="574" spans="1:10">
      <c r="A574" t="str">
        <f t="shared" si="16"/>
        <v>David ROUSSEAU</v>
      </c>
      <c r="B574" t="str">
        <f t="shared" si="17"/>
        <v>GENERATION TRIATHLON BLOIS Vétéran</v>
      </c>
      <c r="C574" t="s">
        <v>3502</v>
      </c>
      <c r="D574" t="s">
        <v>848</v>
      </c>
      <c r="E574" t="s">
        <v>3496</v>
      </c>
      <c r="F574" t="s">
        <v>3501</v>
      </c>
      <c r="G574" t="s">
        <v>21</v>
      </c>
      <c r="H574" t="s">
        <v>40</v>
      </c>
      <c r="I574" t="s">
        <v>84</v>
      </c>
      <c r="J574" t="s">
        <v>96</v>
      </c>
    </row>
    <row r="575" spans="1:10">
      <c r="A575" t="str">
        <f t="shared" si="16"/>
        <v>MARIE CECILE ROUSSEAU</v>
      </c>
      <c r="B575" t="str">
        <f t="shared" si="17"/>
        <v>GENERATION TRIATHLON BLOIS Vétéran</v>
      </c>
      <c r="C575" t="s">
        <v>3500</v>
      </c>
      <c r="D575" t="s">
        <v>3499</v>
      </c>
      <c r="E575" t="s">
        <v>3496</v>
      </c>
      <c r="F575" t="s">
        <v>3498</v>
      </c>
      <c r="G575" t="s">
        <v>120</v>
      </c>
      <c r="H575" t="s">
        <v>40</v>
      </c>
      <c r="I575" t="s">
        <v>84</v>
      </c>
      <c r="J575" t="s">
        <v>96</v>
      </c>
    </row>
    <row r="576" spans="1:10">
      <c r="A576" t="str">
        <f t="shared" si="16"/>
        <v>Benoit ROUSSEAU</v>
      </c>
      <c r="B576" t="str">
        <f t="shared" si="17"/>
        <v>GENERATION TRIATHLON BLOIS Vétéran</v>
      </c>
      <c r="C576" t="s">
        <v>3497</v>
      </c>
      <c r="D576" t="s">
        <v>1165</v>
      </c>
      <c r="E576" t="s">
        <v>3496</v>
      </c>
      <c r="F576" t="s">
        <v>3495</v>
      </c>
      <c r="G576" t="s">
        <v>21</v>
      </c>
      <c r="H576" t="s">
        <v>40</v>
      </c>
      <c r="I576" t="s">
        <v>84</v>
      </c>
      <c r="J576" t="s">
        <v>96</v>
      </c>
    </row>
    <row r="577" spans="1:10">
      <c r="A577" t="str">
        <f t="shared" si="16"/>
        <v>Christine SCHULLER</v>
      </c>
      <c r="B577" t="str">
        <f t="shared" si="17"/>
        <v>GENERATION TRIATHLON BLOIS Vétéran</v>
      </c>
      <c r="C577" t="s">
        <v>3494</v>
      </c>
      <c r="D577" t="s">
        <v>3493</v>
      </c>
      <c r="E577" t="s">
        <v>3492</v>
      </c>
      <c r="F577" t="s">
        <v>3491</v>
      </c>
      <c r="G577" t="s">
        <v>120</v>
      </c>
      <c r="H577" t="s">
        <v>40</v>
      </c>
      <c r="I577" t="s">
        <v>115</v>
      </c>
      <c r="J577" t="s">
        <v>96</v>
      </c>
    </row>
    <row r="578" spans="1:10">
      <c r="A578" t="str">
        <f t="shared" si="16"/>
        <v>Leo TEIXEIRA MOREIRA</v>
      </c>
      <c r="B578" t="str">
        <f t="shared" si="17"/>
        <v>GENERATION TRIATHLON BLOIS Pupille</v>
      </c>
      <c r="C578" t="s">
        <v>3490</v>
      </c>
      <c r="D578" t="s">
        <v>233</v>
      </c>
      <c r="E578" t="s">
        <v>3489</v>
      </c>
      <c r="F578" t="s">
        <v>3488</v>
      </c>
      <c r="G578" t="s">
        <v>21</v>
      </c>
      <c r="H578" t="s">
        <v>40</v>
      </c>
      <c r="I578" t="s">
        <v>205</v>
      </c>
      <c r="J578" t="s">
        <v>32</v>
      </c>
    </row>
    <row r="579" spans="1:10">
      <c r="A579" t="str">
        <f t="shared" ref="A579:A642" si="18">CONCATENATE(D579," ",E579)</f>
        <v>Amelie TERQUIS</v>
      </c>
      <c r="B579" t="str">
        <f t="shared" ref="B579:B642" si="19">CONCATENATE(H579," ",J579)</f>
        <v>GENERATION TRIATHLON BLOIS Senior</v>
      </c>
      <c r="C579" t="s">
        <v>3487</v>
      </c>
      <c r="D579" t="s">
        <v>1442</v>
      </c>
      <c r="E579" t="s">
        <v>3486</v>
      </c>
      <c r="F579" t="s">
        <v>3485</v>
      </c>
      <c r="G579" t="s">
        <v>120</v>
      </c>
      <c r="H579" t="s">
        <v>40</v>
      </c>
      <c r="I579" t="s">
        <v>115</v>
      </c>
      <c r="J579" t="s">
        <v>83</v>
      </c>
    </row>
    <row r="580" spans="1:10">
      <c r="A580" t="str">
        <f t="shared" si="18"/>
        <v>Eric TERRIER</v>
      </c>
      <c r="B580" t="str">
        <f t="shared" si="19"/>
        <v>GENERATION TRIATHLON BLOIS Vétéran</v>
      </c>
      <c r="C580" t="s">
        <v>3484</v>
      </c>
      <c r="D580" t="s">
        <v>663</v>
      </c>
      <c r="E580" t="s">
        <v>3483</v>
      </c>
      <c r="F580" t="s">
        <v>3482</v>
      </c>
      <c r="G580" t="s">
        <v>21</v>
      </c>
      <c r="H580" t="s">
        <v>40</v>
      </c>
      <c r="I580" t="s">
        <v>84</v>
      </c>
      <c r="J580" t="s">
        <v>96</v>
      </c>
    </row>
    <row r="581" spans="1:10">
      <c r="A581" t="str">
        <f t="shared" si="18"/>
        <v>DANIEL THEOPHILE</v>
      </c>
      <c r="B581" t="str">
        <f t="shared" si="19"/>
        <v>GENERATION TRIATHLON BLOIS Vétéran</v>
      </c>
      <c r="C581" t="s">
        <v>3481</v>
      </c>
      <c r="D581" t="s">
        <v>3480</v>
      </c>
      <c r="E581" t="s">
        <v>3479</v>
      </c>
      <c r="F581" t="s">
        <v>3478</v>
      </c>
      <c r="G581" t="s">
        <v>21</v>
      </c>
      <c r="H581" t="s">
        <v>40</v>
      </c>
      <c r="I581" t="s">
        <v>84</v>
      </c>
      <c r="J581" t="s">
        <v>96</v>
      </c>
    </row>
    <row r="582" spans="1:10">
      <c r="A582" t="str">
        <f t="shared" si="18"/>
        <v>Patrick THOMASSIN</v>
      </c>
      <c r="B582" t="str">
        <f t="shared" si="19"/>
        <v>GENERATION TRIATHLON BLOIS Vétéran</v>
      </c>
      <c r="C582" t="s">
        <v>3477</v>
      </c>
      <c r="D582" t="s">
        <v>1558</v>
      </c>
      <c r="E582" t="s">
        <v>3476</v>
      </c>
      <c r="F582" t="s">
        <v>3475</v>
      </c>
      <c r="G582" t="s">
        <v>21</v>
      </c>
      <c r="H582" t="s">
        <v>40</v>
      </c>
      <c r="I582" t="s">
        <v>84</v>
      </c>
      <c r="J582" t="s">
        <v>96</v>
      </c>
    </row>
    <row r="583" spans="1:10">
      <c r="A583" t="str">
        <f t="shared" si="18"/>
        <v>Marie TRUFFET</v>
      </c>
      <c r="B583" t="str">
        <f t="shared" si="19"/>
        <v>GENERATION TRIATHLON BLOIS Vétéran</v>
      </c>
      <c r="C583" t="s">
        <v>3474</v>
      </c>
      <c r="D583" t="s">
        <v>220</v>
      </c>
      <c r="E583" t="s">
        <v>3473</v>
      </c>
      <c r="F583" t="s">
        <v>3472</v>
      </c>
      <c r="G583" t="s">
        <v>120</v>
      </c>
      <c r="H583" t="s">
        <v>40</v>
      </c>
      <c r="I583" t="s">
        <v>84</v>
      </c>
      <c r="J583" t="s">
        <v>96</v>
      </c>
    </row>
    <row r="584" spans="1:10">
      <c r="A584" t="str">
        <f t="shared" si="18"/>
        <v>Hugues VALET</v>
      </c>
      <c r="B584" t="str">
        <f t="shared" si="19"/>
        <v>GENERATION TRIATHLON BLOIS Senior</v>
      </c>
      <c r="C584" t="s">
        <v>3471</v>
      </c>
      <c r="D584" t="s">
        <v>3470</v>
      </c>
      <c r="E584" t="s">
        <v>3469</v>
      </c>
      <c r="F584" t="s">
        <v>3468</v>
      </c>
      <c r="G584" t="s">
        <v>21</v>
      </c>
      <c r="H584" t="s">
        <v>40</v>
      </c>
      <c r="I584" t="s">
        <v>3467</v>
      </c>
      <c r="J584" t="s">
        <v>83</v>
      </c>
    </row>
    <row r="585" spans="1:10">
      <c r="A585" t="str">
        <f t="shared" si="18"/>
        <v>Frederick VILLAIN</v>
      </c>
      <c r="B585" t="str">
        <f t="shared" si="19"/>
        <v>GENERATION TRIATHLON BLOIS Vétéran</v>
      </c>
      <c r="C585" t="s">
        <v>3466</v>
      </c>
      <c r="D585" t="s">
        <v>3465</v>
      </c>
      <c r="E585" t="s">
        <v>3464</v>
      </c>
      <c r="F585" t="s">
        <v>3463</v>
      </c>
      <c r="G585" t="s">
        <v>21</v>
      </c>
      <c r="H585" t="s">
        <v>40</v>
      </c>
      <c r="I585" t="s">
        <v>115</v>
      </c>
      <c r="J585" t="s">
        <v>96</v>
      </c>
    </row>
    <row r="586" spans="1:10">
      <c r="A586" t="str">
        <f t="shared" si="18"/>
        <v>Emmanuel VOINOT</v>
      </c>
      <c r="B586" t="str">
        <f t="shared" si="19"/>
        <v>GENERATION TRIATHLON BLOIS Vétéran</v>
      </c>
      <c r="C586" t="s">
        <v>3462</v>
      </c>
      <c r="D586" t="s">
        <v>559</v>
      </c>
      <c r="E586" t="s">
        <v>3459</v>
      </c>
      <c r="F586" t="s">
        <v>3461</v>
      </c>
      <c r="G586" t="s">
        <v>21</v>
      </c>
      <c r="H586" t="s">
        <v>40</v>
      </c>
      <c r="I586" t="s">
        <v>115</v>
      </c>
      <c r="J586" t="s">
        <v>96</v>
      </c>
    </row>
    <row r="587" spans="1:10">
      <c r="A587" t="str">
        <f t="shared" si="18"/>
        <v>Arthur VOINOT</v>
      </c>
      <c r="B587" t="str">
        <f t="shared" si="19"/>
        <v>GENERATION TRIATHLON BLOIS Benjamin</v>
      </c>
      <c r="C587" t="s">
        <v>3460</v>
      </c>
      <c r="D587" t="s">
        <v>458</v>
      </c>
      <c r="E587" t="s">
        <v>3459</v>
      </c>
      <c r="F587" t="s">
        <v>3458</v>
      </c>
      <c r="G587" t="s">
        <v>21</v>
      </c>
      <c r="H587" t="s">
        <v>40</v>
      </c>
      <c r="I587" t="s">
        <v>205</v>
      </c>
      <c r="J587" t="s">
        <v>22</v>
      </c>
    </row>
    <row r="588" spans="1:10">
      <c r="A588" t="str">
        <f t="shared" si="18"/>
        <v>Pierre VOSGIEN</v>
      </c>
      <c r="B588" t="str">
        <f t="shared" si="19"/>
        <v>GENERATION TRIATHLON BLOIS Senior</v>
      </c>
      <c r="C588" t="s">
        <v>3457</v>
      </c>
      <c r="D588" t="s">
        <v>315</v>
      </c>
      <c r="E588" t="s">
        <v>3456</v>
      </c>
      <c r="F588" t="s">
        <v>3455</v>
      </c>
      <c r="G588" t="s">
        <v>21</v>
      </c>
      <c r="H588" t="s">
        <v>40</v>
      </c>
      <c r="I588" t="s">
        <v>84</v>
      </c>
      <c r="J588" t="s">
        <v>83</v>
      </c>
    </row>
    <row r="589" spans="1:10">
      <c r="A589" t="str">
        <f t="shared" si="18"/>
        <v>Todd VOSS</v>
      </c>
      <c r="B589" t="str">
        <f t="shared" si="19"/>
        <v>GENERATION TRIATHLON BLOIS Vétéran</v>
      </c>
      <c r="C589" t="s">
        <v>3454</v>
      </c>
      <c r="D589" t="s">
        <v>3453</v>
      </c>
      <c r="E589" t="s">
        <v>3452</v>
      </c>
      <c r="F589" t="s">
        <v>3451</v>
      </c>
      <c r="G589" t="s">
        <v>21</v>
      </c>
      <c r="H589" t="s">
        <v>40</v>
      </c>
      <c r="I589" t="s">
        <v>84</v>
      </c>
      <c r="J589" t="s">
        <v>96</v>
      </c>
    </row>
    <row r="590" spans="1:10">
      <c r="A590" t="str">
        <f t="shared" si="18"/>
        <v>Mailys WARLUZELLE</v>
      </c>
      <c r="B590" t="str">
        <f t="shared" si="19"/>
        <v>GENERATION TRIATHLON BLOIS Senior</v>
      </c>
      <c r="C590" t="s">
        <v>3450</v>
      </c>
      <c r="D590" t="s">
        <v>3449</v>
      </c>
      <c r="E590" t="s">
        <v>3448</v>
      </c>
      <c r="F590" t="s">
        <v>3447</v>
      </c>
      <c r="G590" t="s">
        <v>120</v>
      </c>
      <c r="H590" t="s">
        <v>40</v>
      </c>
      <c r="I590" t="s">
        <v>115</v>
      </c>
      <c r="J590" t="s">
        <v>83</v>
      </c>
    </row>
    <row r="591" spans="1:10">
      <c r="A591" t="str">
        <f t="shared" si="18"/>
        <v>FRANCOIS ANTUNES</v>
      </c>
      <c r="B591" t="str">
        <f t="shared" si="19"/>
        <v>J3 SPORTS AMILLY SECTION TRIATHLON Vétéran</v>
      </c>
      <c r="C591" t="s">
        <v>6114</v>
      </c>
      <c r="D591" t="s">
        <v>1575</v>
      </c>
      <c r="E591" t="s">
        <v>6113</v>
      </c>
      <c r="F591" t="s">
        <v>6112</v>
      </c>
      <c r="G591" t="s">
        <v>21</v>
      </c>
      <c r="H591" t="s">
        <v>30</v>
      </c>
      <c r="I591" t="s">
        <v>84</v>
      </c>
      <c r="J591" t="s">
        <v>96</v>
      </c>
    </row>
    <row r="592" spans="1:10">
      <c r="A592" t="str">
        <f t="shared" si="18"/>
        <v xml:space="preserve">Xavier AUDEVARD </v>
      </c>
      <c r="B592" t="str">
        <f t="shared" si="19"/>
        <v>J3 SPORTS AMILLY SECTION TRIATHLON Vétéran</v>
      </c>
      <c r="C592" t="s">
        <v>6111</v>
      </c>
      <c r="D592" t="s">
        <v>1213</v>
      </c>
      <c r="E592" t="s">
        <v>6110</v>
      </c>
      <c r="F592" t="s">
        <v>6109</v>
      </c>
      <c r="G592" t="s">
        <v>21</v>
      </c>
      <c r="H592" t="s">
        <v>30</v>
      </c>
      <c r="I592" t="s">
        <v>84</v>
      </c>
      <c r="J592" t="s">
        <v>96</v>
      </c>
    </row>
    <row r="593" spans="1:10">
      <c r="A593" t="str">
        <f t="shared" si="18"/>
        <v>ALEXIS BADELIER</v>
      </c>
      <c r="B593" t="str">
        <f t="shared" si="19"/>
        <v>J3 SPORTS AMILLY SECTION TRIATHLON Senior</v>
      </c>
      <c r="C593" t="s">
        <v>6108</v>
      </c>
      <c r="D593" t="s">
        <v>2082</v>
      </c>
      <c r="E593" t="s">
        <v>5067</v>
      </c>
      <c r="F593" t="s">
        <v>6107</v>
      </c>
      <c r="G593" t="s">
        <v>21</v>
      </c>
      <c r="H593" t="s">
        <v>30</v>
      </c>
      <c r="I593" t="s">
        <v>115</v>
      </c>
      <c r="J593" t="s">
        <v>83</v>
      </c>
    </row>
    <row r="594" spans="1:10">
      <c r="A594" t="str">
        <f t="shared" si="18"/>
        <v>Mael BERTHON</v>
      </c>
      <c r="B594" t="str">
        <f t="shared" si="19"/>
        <v>J3 SPORTS AMILLY SECTION TRIATHLON Benjamin</v>
      </c>
      <c r="C594" t="s">
        <v>6106</v>
      </c>
      <c r="D594" t="s">
        <v>652</v>
      </c>
      <c r="E594" t="s">
        <v>3424</v>
      </c>
      <c r="F594" t="s">
        <v>6105</v>
      </c>
      <c r="G594" t="s">
        <v>21</v>
      </c>
      <c r="H594" t="s">
        <v>30</v>
      </c>
      <c r="I594" t="s">
        <v>205</v>
      </c>
      <c r="J594" t="s">
        <v>22</v>
      </c>
    </row>
    <row r="595" spans="1:10">
      <c r="A595" t="str">
        <f t="shared" si="18"/>
        <v>LOGAN BOUCHEREAU</v>
      </c>
      <c r="B595" t="str">
        <f t="shared" si="19"/>
        <v>J3 SPORTS AMILLY SECTION TRIATHLON Vétéran</v>
      </c>
      <c r="C595" t="s">
        <v>6104</v>
      </c>
      <c r="D595" t="s">
        <v>700</v>
      </c>
      <c r="E595" t="s">
        <v>6100</v>
      </c>
      <c r="F595" t="s">
        <v>6103</v>
      </c>
      <c r="G595" t="s">
        <v>21</v>
      </c>
      <c r="H595" t="s">
        <v>30</v>
      </c>
      <c r="I595" t="s">
        <v>115</v>
      </c>
      <c r="J595" t="s">
        <v>96</v>
      </c>
    </row>
    <row r="596" spans="1:10">
      <c r="A596" t="str">
        <f t="shared" si="18"/>
        <v>Ulysse BOUCHEREAU</v>
      </c>
      <c r="B596" t="str">
        <f t="shared" si="19"/>
        <v>J3 SPORTS AMILLY SECTION TRIATHLON Minime</v>
      </c>
      <c r="C596" t="s">
        <v>6102</v>
      </c>
      <c r="D596" t="s">
        <v>6101</v>
      </c>
      <c r="E596" t="s">
        <v>6100</v>
      </c>
      <c r="F596" t="s">
        <v>6099</v>
      </c>
      <c r="G596" t="s">
        <v>21</v>
      </c>
      <c r="H596" t="s">
        <v>30</v>
      </c>
      <c r="I596" t="s">
        <v>205</v>
      </c>
      <c r="J596" t="s">
        <v>23</v>
      </c>
    </row>
    <row r="597" spans="1:10">
      <c r="A597" t="str">
        <f t="shared" si="18"/>
        <v>Maxime DAUBRY</v>
      </c>
      <c r="B597" t="str">
        <f t="shared" si="19"/>
        <v>J3 SPORTS AMILLY SECTION TRIATHLON Senior</v>
      </c>
      <c r="C597" t="s">
        <v>6098</v>
      </c>
      <c r="D597" t="s">
        <v>790</v>
      </c>
      <c r="E597" t="s">
        <v>6097</v>
      </c>
      <c r="F597" t="s">
        <v>4063</v>
      </c>
      <c r="G597" t="s">
        <v>21</v>
      </c>
      <c r="H597" t="s">
        <v>30</v>
      </c>
      <c r="I597" t="s">
        <v>84</v>
      </c>
      <c r="J597" t="s">
        <v>83</v>
      </c>
    </row>
    <row r="598" spans="1:10">
      <c r="A598" t="str">
        <f t="shared" si="18"/>
        <v>CHRISTIAN DAUNAY</v>
      </c>
      <c r="B598" t="str">
        <f t="shared" si="19"/>
        <v>J3 SPORTS AMILLY SECTION TRIATHLON Vétéran</v>
      </c>
      <c r="C598" t="s">
        <v>6096</v>
      </c>
      <c r="D598" t="s">
        <v>6095</v>
      </c>
      <c r="E598" t="s">
        <v>6094</v>
      </c>
      <c r="F598" t="s">
        <v>6093</v>
      </c>
      <c r="G598" t="s">
        <v>21</v>
      </c>
      <c r="H598" t="s">
        <v>30</v>
      </c>
      <c r="I598" t="s">
        <v>84</v>
      </c>
      <c r="J598" t="s">
        <v>96</v>
      </c>
    </row>
    <row r="599" spans="1:10">
      <c r="A599" t="str">
        <f t="shared" si="18"/>
        <v>Virginie DAVINHA</v>
      </c>
      <c r="B599" t="str">
        <f t="shared" si="19"/>
        <v>J3 SPORTS AMILLY SECTION TRIATHLON Senior</v>
      </c>
      <c r="C599" t="s">
        <v>6092</v>
      </c>
      <c r="D599" t="s">
        <v>2999</v>
      </c>
      <c r="E599" t="s">
        <v>6091</v>
      </c>
      <c r="F599" t="s">
        <v>6090</v>
      </c>
      <c r="G599" t="s">
        <v>120</v>
      </c>
      <c r="H599" t="s">
        <v>30</v>
      </c>
      <c r="I599" t="s">
        <v>84</v>
      </c>
      <c r="J599" t="s">
        <v>83</v>
      </c>
    </row>
    <row r="600" spans="1:10">
      <c r="A600" t="str">
        <f t="shared" si="18"/>
        <v>David DEJA</v>
      </c>
      <c r="B600" t="str">
        <f t="shared" si="19"/>
        <v>J3 SPORTS AMILLY SECTION TRIATHLON Benjamin</v>
      </c>
      <c r="C600" t="s">
        <v>6089</v>
      </c>
      <c r="D600" t="s">
        <v>848</v>
      </c>
      <c r="E600" t="s">
        <v>6088</v>
      </c>
      <c r="F600" t="s">
        <v>6087</v>
      </c>
      <c r="G600" t="s">
        <v>21</v>
      </c>
      <c r="H600" t="s">
        <v>30</v>
      </c>
      <c r="I600" t="s">
        <v>205</v>
      </c>
      <c r="J600" t="s">
        <v>22</v>
      </c>
    </row>
    <row r="601" spans="1:10">
      <c r="A601" t="str">
        <f t="shared" si="18"/>
        <v>David DELCROIX</v>
      </c>
      <c r="B601" t="str">
        <f t="shared" si="19"/>
        <v>J3 SPORTS AMILLY SECTION TRIATHLON Vétéran</v>
      </c>
      <c r="C601" t="s">
        <v>6086</v>
      </c>
      <c r="D601" t="s">
        <v>848</v>
      </c>
      <c r="E601" t="s">
        <v>6085</v>
      </c>
      <c r="F601" t="s">
        <v>6084</v>
      </c>
      <c r="G601" t="s">
        <v>21</v>
      </c>
      <c r="H601" t="s">
        <v>30</v>
      </c>
      <c r="I601" t="s">
        <v>84</v>
      </c>
      <c r="J601" t="s">
        <v>96</v>
      </c>
    </row>
    <row r="602" spans="1:10">
      <c r="A602" t="str">
        <f t="shared" si="18"/>
        <v>Noa DUCHEMANN</v>
      </c>
      <c r="B602" t="str">
        <f t="shared" si="19"/>
        <v>J3 SPORTS AMILLY SECTION TRIATHLON Minime</v>
      </c>
      <c r="C602" t="s">
        <v>6083</v>
      </c>
      <c r="D602" t="s">
        <v>6082</v>
      </c>
      <c r="E602" t="s">
        <v>6081</v>
      </c>
      <c r="F602" t="s">
        <v>6080</v>
      </c>
      <c r="G602" t="s">
        <v>21</v>
      </c>
      <c r="H602" t="s">
        <v>30</v>
      </c>
      <c r="I602" t="s">
        <v>205</v>
      </c>
      <c r="J602" t="s">
        <v>23</v>
      </c>
    </row>
    <row r="603" spans="1:10">
      <c r="A603" t="str">
        <f t="shared" si="18"/>
        <v>Mathieu DULONDEL</v>
      </c>
      <c r="B603" t="str">
        <f t="shared" si="19"/>
        <v>J3 SPORTS AMILLY SECTION TRIATHLON Senior</v>
      </c>
      <c r="C603" t="s">
        <v>6079</v>
      </c>
      <c r="D603" t="s">
        <v>143</v>
      </c>
      <c r="E603" t="s">
        <v>6078</v>
      </c>
      <c r="F603" t="s">
        <v>6077</v>
      </c>
      <c r="G603" t="s">
        <v>21</v>
      </c>
      <c r="H603" t="s">
        <v>30</v>
      </c>
      <c r="I603" t="s">
        <v>84</v>
      </c>
      <c r="J603" t="s">
        <v>83</v>
      </c>
    </row>
    <row r="604" spans="1:10">
      <c r="A604" t="str">
        <f t="shared" si="18"/>
        <v>RACHEL DUPASQUIER</v>
      </c>
      <c r="B604" t="str">
        <f t="shared" si="19"/>
        <v>J3 SPORTS AMILLY SECTION TRIATHLON Minime</v>
      </c>
      <c r="C604" t="s">
        <v>6076</v>
      </c>
      <c r="D604" t="s">
        <v>6075</v>
      </c>
      <c r="E604" t="s">
        <v>6071</v>
      </c>
      <c r="F604" t="s">
        <v>6074</v>
      </c>
      <c r="G604" t="s">
        <v>120</v>
      </c>
      <c r="H604" t="s">
        <v>30</v>
      </c>
      <c r="I604" t="s">
        <v>205</v>
      </c>
      <c r="J604" t="s">
        <v>23</v>
      </c>
    </row>
    <row r="605" spans="1:10">
      <c r="A605" t="str">
        <f t="shared" si="18"/>
        <v>ANNAEL DUPASQUIER</v>
      </c>
      <c r="B605" t="str">
        <f t="shared" si="19"/>
        <v>J3 SPORTS AMILLY SECTION TRIATHLON Benjamin</v>
      </c>
      <c r="C605" t="s">
        <v>6073</v>
      </c>
      <c r="D605" t="s">
        <v>6072</v>
      </c>
      <c r="E605" t="s">
        <v>6071</v>
      </c>
      <c r="F605" t="s">
        <v>6070</v>
      </c>
      <c r="G605" t="s">
        <v>120</v>
      </c>
      <c r="H605" t="s">
        <v>30</v>
      </c>
      <c r="I605" t="s">
        <v>205</v>
      </c>
      <c r="J605" t="s">
        <v>22</v>
      </c>
    </row>
    <row r="606" spans="1:10">
      <c r="A606" t="str">
        <f t="shared" si="18"/>
        <v>Nateo FABRO</v>
      </c>
      <c r="B606" t="str">
        <f t="shared" si="19"/>
        <v>J3 SPORTS AMILLY SECTION TRIATHLON Minime</v>
      </c>
      <c r="C606" t="s">
        <v>6069</v>
      </c>
      <c r="D606" t="s">
        <v>6068</v>
      </c>
      <c r="E606" t="s">
        <v>6067</v>
      </c>
      <c r="F606" t="s">
        <v>6066</v>
      </c>
      <c r="G606" t="s">
        <v>21</v>
      </c>
      <c r="H606" t="s">
        <v>30</v>
      </c>
      <c r="I606" t="s">
        <v>205</v>
      </c>
      <c r="J606" t="s">
        <v>23</v>
      </c>
    </row>
    <row r="607" spans="1:10">
      <c r="A607" t="str">
        <f t="shared" si="18"/>
        <v>Matheo GERAULT</v>
      </c>
      <c r="B607" t="str">
        <f t="shared" si="19"/>
        <v>J3 SPORTS AMILLY SECTION TRIATHLON Benjamin</v>
      </c>
      <c r="C607" t="s">
        <v>6065</v>
      </c>
      <c r="D607" t="s">
        <v>1673</v>
      </c>
      <c r="E607" t="s">
        <v>6064</v>
      </c>
      <c r="F607" t="s">
        <v>6063</v>
      </c>
      <c r="G607" t="s">
        <v>21</v>
      </c>
      <c r="H607" t="s">
        <v>30</v>
      </c>
      <c r="I607" t="s">
        <v>205</v>
      </c>
      <c r="J607" t="s">
        <v>22</v>
      </c>
    </row>
    <row r="608" spans="1:10">
      <c r="A608" t="str">
        <f t="shared" si="18"/>
        <v>Romain JOLY</v>
      </c>
      <c r="B608" t="str">
        <f t="shared" si="19"/>
        <v>J3 SPORTS AMILLY SECTION TRIATHLON Senior</v>
      </c>
      <c r="C608" t="s">
        <v>6062</v>
      </c>
      <c r="D608" t="s">
        <v>1158</v>
      </c>
      <c r="E608" t="s">
        <v>986</v>
      </c>
      <c r="F608" t="s">
        <v>6061</v>
      </c>
      <c r="G608" t="s">
        <v>21</v>
      </c>
      <c r="H608" t="s">
        <v>30</v>
      </c>
      <c r="I608" t="s">
        <v>84</v>
      </c>
      <c r="J608" t="s">
        <v>83</v>
      </c>
    </row>
    <row r="609" spans="1:10">
      <c r="A609" t="str">
        <f t="shared" si="18"/>
        <v>Philippe JONDEAU</v>
      </c>
      <c r="B609" t="str">
        <f t="shared" si="19"/>
        <v>J3 SPORTS AMILLY SECTION TRIATHLON Vétéran</v>
      </c>
      <c r="C609" t="s">
        <v>6060</v>
      </c>
      <c r="D609" t="s">
        <v>212</v>
      </c>
      <c r="E609" t="s">
        <v>6059</v>
      </c>
      <c r="F609" t="s">
        <v>6058</v>
      </c>
      <c r="G609" t="s">
        <v>21</v>
      </c>
      <c r="H609" t="s">
        <v>30</v>
      </c>
      <c r="I609" t="s">
        <v>84</v>
      </c>
      <c r="J609" t="s">
        <v>96</v>
      </c>
    </row>
    <row r="610" spans="1:10">
      <c r="A610" t="str">
        <f t="shared" si="18"/>
        <v>THEO LAPIERRE</v>
      </c>
      <c r="B610" t="str">
        <f t="shared" si="19"/>
        <v>J3 SPORTS AMILLY SECTION TRIATHLON Minime</v>
      </c>
      <c r="C610" t="s">
        <v>6057</v>
      </c>
      <c r="D610" t="s">
        <v>3822</v>
      </c>
      <c r="E610" t="s">
        <v>6054</v>
      </c>
      <c r="F610" t="s">
        <v>6056</v>
      </c>
      <c r="G610" t="s">
        <v>21</v>
      </c>
      <c r="H610" t="s">
        <v>30</v>
      </c>
      <c r="I610" t="s">
        <v>205</v>
      </c>
      <c r="J610" t="s">
        <v>23</v>
      </c>
    </row>
    <row r="611" spans="1:10">
      <c r="A611" t="str">
        <f t="shared" si="18"/>
        <v>Loic LAPIERRE</v>
      </c>
      <c r="B611" t="str">
        <f t="shared" si="19"/>
        <v>J3 SPORTS AMILLY SECTION TRIATHLON Vétéran</v>
      </c>
      <c r="C611" t="s">
        <v>6055</v>
      </c>
      <c r="D611" t="s">
        <v>3304</v>
      </c>
      <c r="E611" t="s">
        <v>6054</v>
      </c>
      <c r="F611" t="s">
        <v>6053</v>
      </c>
      <c r="G611" t="s">
        <v>21</v>
      </c>
      <c r="H611" t="s">
        <v>30</v>
      </c>
      <c r="I611" t="s">
        <v>84</v>
      </c>
      <c r="J611" t="s">
        <v>96</v>
      </c>
    </row>
    <row r="612" spans="1:10">
      <c r="A612" t="str">
        <f t="shared" si="18"/>
        <v>Christian LAUX</v>
      </c>
      <c r="B612" t="str">
        <f t="shared" si="19"/>
        <v>J3 SPORTS AMILLY SECTION TRIATHLON Vétéran</v>
      </c>
      <c r="C612" t="s">
        <v>6052</v>
      </c>
      <c r="D612" t="s">
        <v>6051</v>
      </c>
      <c r="E612" t="s">
        <v>6048</v>
      </c>
      <c r="F612" t="s">
        <v>6050</v>
      </c>
      <c r="G612" t="s">
        <v>21</v>
      </c>
      <c r="H612" t="s">
        <v>30</v>
      </c>
      <c r="I612" t="s">
        <v>84</v>
      </c>
      <c r="J612" t="s">
        <v>96</v>
      </c>
    </row>
    <row r="613" spans="1:10">
      <c r="A613" t="str">
        <f t="shared" si="18"/>
        <v>Cyprien LAUX</v>
      </c>
      <c r="B613" t="str">
        <f t="shared" si="19"/>
        <v>J3 SPORTS AMILLY SECTION TRIATHLON Benjamin</v>
      </c>
      <c r="C613" t="s">
        <v>6049</v>
      </c>
      <c r="D613" t="s">
        <v>245</v>
      </c>
      <c r="E613" t="s">
        <v>6048</v>
      </c>
      <c r="F613" t="s">
        <v>6047</v>
      </c>
      <c r="G613" t="s">
        <v>21</v>
      </c>
      <c r="H613" t="s">
        <v>30</v>
      </c>
      <c r="I613" t="s">
        <v>205</v>
      </c>
      <c r="J613" t="s">
        <v>22</v>
      </c>
    </row>
    <row r="614" spans="1:10">
      <c r="A614" t="str">
        <f t="shared" si="18"/>
        <v>Frederic LEMESLE</v>
      </c>
      <c r="B614" t="str">
        <f t="shared" si="19"/>
        <v>J3 SPORTS AMILLY SECTION TRIATHLON Vétéran</v>
      </c>
      <c r="C614" t="s">
        <v>6046</v>
      </c>
      <c r="D614" t="s">
        <v>175</v>
      </c>
      <c r="E614" t="s">
        <v>6045</v>
      </c>
      <c r="F614" t="s">
        <v>6044</v>
      </c>
      <c r="G614" t="s">
        <v>21</v>
      </c>
      <c r="H614" t="s">
        <v>30</v>
      </c>
      <c r="I614" t="s">
        <v>84</v>
      </c>
      <c r="J614" t="s">
        <v>96</v>
      </c>
    </row>
    <row r="615" spans="1:10">
      <c r="A615" t="str">
        <f t="shared" si="18"/>
        <v>Ludovic LORHO</v>
      </c>
      <c r="B615" t="str">
        <f t="shared" si="19"/>
        <v>J3 SPORTS AMILLY SECTION TRIATHLON Vétéran</v>
      </c>
      <c r="C615" t="s">
        <v>6043</v>
      </c>
      <c r="D615" t="s">
        <v>2219</v>
      </c>
      <c r="E615" t="s">
        <v>6040</v>
      </c>
      <c r="F615" t="s">
        <v>6042</v>
      </c>
      <c r="G615" t="s">
        <v>21</v>
      </c>
      <c r="H615" t="s">
        <v>30</v>
      </c>
      <c r="I615" t="s">
        <v>84</v>
      </c>
      <c r="J615" t="s">
        <v>96</v>
      </c>
    </row>
    <row r="616" spans="1:10">
      <c r="A616" t="str">
        <f t="shared" si="18"/>
        <v>Axel LORHO</v>
      </c>
      <c r="B616" t="str">
        <f t="shared" si="19"/>
        <v>J3 SPORTS AMILLY SECTION TRIATHLON Benjamin</v>
      </c>
      <c r="C616" t="s">
        <v>6041</v>
      </c>
      <c r="D616" t="s">
        <v>2143</v>
      </c>
      <c r="E616" t="s">
        <v>6040</v>
      </c>
      <c r="F616" t="s">
        <v>6039</v>
      </c>
      <c r="G616" t="s">
        <v>21</v>
      </c>
      <c r="H616" t="s">
        <v>30</v>
      </c>
      <c r="I616" t="s">
        <v>205</v>
      </c>
      <c r="J616" t="s">
        <v>22</v>
      </c>
    </row>
    <row r="617" spans="1:10">
      <c r="A617" t="str">
        <f t="shared" si="18"/>
        <v>NATHALIE MANGENOT</v>
      </c>
      <c r="B617" t="str">
        <f t="shared" si="19"/>
        <v>J3 SPORTS AMILLY SECTION TRIATHLON Vétéran</v>
      </c>
      <c r="C617" t="s">
        <v>6038</v>
      </c>
      <c r="D617" t="s">
        <v>2430</v>
      </c>
      <c r="E617" t="s">
        <v>6037</v>
      </c>
      <c r="F617" t="s">
        <v>6036</v>
      </c>
      <c r="G617" t="s">
        <v>120</v>
      </c>
      <c r="H617" t="s">
        <v>30</v>
      </c>
      <c r="I617" t="s">
        <v>297</v>
      </c>
      <c r="J617" t="s">
        <v>96</v>
      </c>
    </row>
    <row r="618" spans="1:10">
      <c r="A618" t="str">
        <f t="shared" si="18"/>
        <v>Romain MAUPU</v>
      </c>
      <c r="B618" t="str">
        <f t="shared" si="19"/>
        <v>J3 SPORTS AMILLY SECTION TRIATHLON Vétéran</v>
      </c>
      <c r="C618" t="s">
        <v>6035</v>
      </c>
      <c r="D618" t="s">
        <v>1158</v>
      </c>
      <c r="E618" t="s">
        <v>6032</v>
      </c>
      <c r="F618" t="s">
        <v>6034</v>
      </c>
      <c r="G618" t="s">
        <v>21</v>
      </c>
      <c r="H618" t="s">
        <v>30</v>
      </c>
      <c r="I618" t="s">
        <v>84</v>
      </c>
      <c r="J618" t="s">
        <v>96</v>
      </c>
    </row>
    <row r="619" spans="1:10">
      <c r="A619" t="str">
        <f t="shared" si="18"/>
        <v>Julie MAUPU</v>
      </c>
      <c r="B619" t="str">
        <f t="shared" si="19"/>
        <v>J3 SPORTS AMILLY SECTION TRIATHLON Vétéran</v>
      </c>
      <c r="C619" t="s">
        <v>6033</v>
      </c>
      <c r="D619" t="s">
        <v>1640</v>
      </c>
      <c r="E619" t="s">
        <v>6032</v>
      </c>
      <c r="F619" t="s">
        <v>6031</v>
      </c>
      <c r="G619" t="s">
        <v>120</v>
      </c>
      <c r="H619" t="s">
        <v>30</v>
      </c>
      <c r="I619" t="s">
        <v>115</v>
      </c>
      <c r="J619" t="s">
        <v>96</v>
      </c>
    </row>
    <row r="620" spans="1:10">
      <c r="A620" t="str">
        <f t="shared" si="18"/>
        <v>Romain OLZEWSKI</v>
      </c>
      <c r="B620" t="str">
        <f t="shared" si="19"/>
        <v>J3 SPORTS AMILLY SECTION TRIATHLON Senior</v>
      </c>
      <c r="C620" t="s">
        <v>6030</v>
      </c>
      <c r="D620" t="s">
        <v>1158</v>
      </c>
      <c r="E620" t="s">
        <v>6027</v>
      </c>
      <c r="F620" t="s">
        <v>6029</v>
      </c>
      <c r="G620" t="s">
        <v>21</v>
      </c>
      <c r="H620" t="s">
        <v>30</v>
      </c>
      <c r="I620" t="s">
        <v>84</v>
      </c>
      <c r="J620" t="s">
        <v>83</v>
      </c>
    </row>
    <row r="621" spans="1:10">
      <c r="A621" t="str">
        <f t="shared" si="18"/>
        <v>Matheo OLZEWSKI</v>
      </c>
      <c r="B621" t="str">
        <f t="shared" si="19"/>
        <v>J3 SPORTS AMILLY SECTION TRIATHLON Pupille</v>
      </c>
      <c r="C621" t="s">
        <v>6028</v>
      </c>
      <c r="D621" t="s">
        <v>1673</v>
      </c>
      <c r="E621" t="s">
        <v>6027</v>
      </c>
      <c r="F621" t="s">
        <v>6026</v>
      </c>
      <c r="G621" t="s">
        <v>21</v>
      </c>
      <c r="H621" t="s">
        <v>30</v>
      </c>
      <c r="I621" t="s">
        <v>205</v>
      </c>
      <c r="J621" t="s">
        <v>32</v>
      </c>
    </row>
    <row r="622" spans="1:10">
      <c r="A622" t="str">
        <f t="shared" si="18"/>
        <v>Frederic PASSA</v>
      </c>
      <c r="B622" t="str">
        <f t="shared" si="19"/>
        <v>J3 SPORTS AMILLY SECTION TRIATHLON Vétéran</v>
      </c>
      <c r="C622" t="s">
        <v>6025</v>
      </c>
      <c r="D622" t="s">
        <v>175</v>
      </c>
      <c r="E622" t="s">
        <v>6024</v>
      </c>
      <c r="F622" t="s">
        <v>6023</v>
      </c>
      <c r="G622" t="s">
        <v>21</v>
      </c>
      <c r="H622" t="s">
        <v>30</v>
      </c>
      <c r="I622" t="s">
        <v>297</v>
      </c>
      <c r="J622" t="s">
        <v>96</v>
      </c>
    </row>
    <row r="623" spans="1:10">
      <c r="A623" t="str">
        <f t="shared" si="18"/>
        <v>Vincent PELLETIER</v>
      </c>
      <c r="B623" t="str">
        <f t="shared" si="19"/>
        <v>J3 SPORTS AMILLY SECTION TRIATHLON Senior</v>
      </c>
      <c r="C623" t="s">
        <v>6022</v>
      </c>
      <c r="D623" t="s">
        <v>623</v>
      </c>
      <c r="E623" t="s">
        <v>2951</v>
      </c>
      <c r="F623" t="s">
        <v>6021</v>
      </c>
      <c r="G623" t="s">
        <v>21</v>
      </c>
      <c r="H623" t="s">
        <v>30</v>
      </c>
      <c r="I623" t="s">
        <v>84</v>
      </c>
      <c r="J623" t="s">
        <v>83</v>
      </c>
    </row>
    <row r="624" spans="1:10">
      <c r="A624" t="str">
        <f t="shared" si="18"/>
        <v>FABRICE PORAS</v>
      </c>
      <c r="B624" t="str">
        <f t="shared" si="19"/>
        <v>J3 SPORTS AMILLY SECTION TRIATHLON Vétéran</v>
      </c>
      <c r="C624" t="s">
        <v>6020</v>
      </c>
      <c r="D624" t="s">
        <v>1425</v>
      </c>
      <c r="E624" t="s">
        <v>6019</v>
      </c>
      <c r="F624" t="s">
        <v>6018</v>
      </c>
      <c r="G624" t="s">
        <v>21</v>
      </c>
      <c r="H624" t="s">
        <v>30</v>
      </c>
      <c r="I624" t="s">
        <v>297</v>
      </c>
      <c r="J624" t="s">
        <v>96</v>
      </c>
    </row>
    <row r="625" spans="1:10">
      <c r="A625" t="str">
        <f t="shared" si="18"/>
        <v>Sacha RABASSE</v>
      </c>
      <c r="B625" t="str">
        <f t="shared" si="19"/>
        <v>J3 SPORTS AMILLY SECTION TRIATHLON Senior</v>
      </c>
      <c r="C625" t="s">
        <v>6017</v>
      </c>
      <c r="D625" t="s">
        <v>1602</v>
      </c>
      <c r="E625" t="s">
        <v>4393</v>
      </c>
      <c r="F625" t="s">
        <v>6016</v>
      </c>
      <c r="G625" t="s">
        <v>120</v>
      </c>
      <c r="H625" t="s">
        <v>30</v>
      </c>
      <c r="I625" t="s">
        <v>84</v>
      </c>
      <c r="J625" t="s">
        <v>83</v>
      </c>
    </row>
    <row r="626" spans="1:10">
      <c r="A626" t="str">
        <f t="shared" si="18"/>
        <v>Nicolas REPINCAY</v>
      </c>
      <c r="B626" t="str">
        <f t="shared" si="19"/>
        <v>J3 SPORTS AMILLY SECTION TRIATHLON Vétéran</v>
      </c>
      <c r="C626" t="s">
        <v>6015</v>
      </c>
      <c r="D626" t="s">
        <v>87</v>
      </c>
      <c r="E626" t="s">
        <v>6014</v>
      </c>
      <c r="F626" t="s">
        <v>6013</v>
      </c>
      <c r="G626" t="s">
        <v>21</v>
      </c>
      <c r="H626" t="s">
        <v>30</v>
      </c>
      <c r="I626" t="s">
        <v>84</v>
      </c>
      <c r="J626" t="s">
        <v>96</v>
      </c>
    </row>
    <row r="627" spans="1:10">
      <c r="A627" t="str">
        <f t="shared" si="18"/>
        <v>THOMAS ROLLAND</v>
      </c>
      <c r="B627" t="str">
        <f t="shared" si="19"/>
        <v>J3 SPORTS AMILLY SECTION TRIATHLON Vétéran</v>
      </c>
      <c r="C627" t="s">
        <v>6012</v>
      </c>
      <c r="D627" t="s">
        <v>196</v>
      </c>
      <c r="E627" t="s">
        <v>6011</v>
      </c>
      <c r="F627" t="s">
        <v>6010</v>
      </c>
      <c r="G627" t="s">
        <v>21</v>
      </c>
      <c r="H627" t="s">
        <v>30</v>
      </c>
      <c r="I627" t="s">
        <v>84</v>
      </c>
      <c r="J627" t="s">
        <v>96</v>
      </c>
    </row>
    <row r="628" spans="1:10">
      <c r="A628" t="str">
        <f t="shared" si="18"/>
        <v>Jean Francois ROUSSIAL</v>
      </c>
      <c r="B628" t="str">
        <f t="shared" si="19"/>
        <v>J3 SPORTS AMILLY SECTION TRIATHLON Vétéran</v>
      </c>
      <c r="C628" t="s">
        <v>6009</v>
      </c>
      <c r="D628" t="s">
        <v>2049</v>
      </c>
      <c r="E628" t="s">
        <v>6003</v>
      </c>
      <c r="F628" t="s">
        <v>6008</v>
      </c>
      <c r="G628" t="s">
        <v>21</v>
      </c>
      <c r="H628" t="s">
        <v>30</v>
      </c>
      <c r="I628" t="s">
        <v>84</v>
      </c>
      <c r="J628" t="s">
        <v>96</v>
      </c>
    </row>
    <row r="629" spans="1:10">
      <c r="A629" t="str">
        <f t="shared" si="18"/>
        <v>Fabienne ROUSSIAL</v>
      </c>
      <c r="B629" t="str">
        <f t="shared" si="19"/>
        <v>J3 SPORTS AMILLY SECTION TRIATHLON Vétéran</v>
      </c>
      <c r="C629" t="s">
        <v>6007</v>
      </c>
      <c r="D629" t="s">
        <v>6006</v>
      </c>
      <c r="E629" t="s">
        <v>6003</v>
      </c>
      <c r="F629" t="s">
        <v>6005</v>
      </c>
      <c r="G629" t="s">
        <v>120</v>
      </c>
      <c r="H629" t="s">
        <v>30</v>
      </c>
      <c r="I629" t="s">
        <v>84</v>
      </c>
      <c r="J629" t="s">
        <v>96</v>
      </c>
    </row>
    <row r="630" spans="1:10">
      <c r="A630" t="str">
        <f t="shared" si="18"/>
        <v>Agathe ROUSSIAL</v>
      </c>
      <c r="B630" t="str">
        <f t="shared" si="19"/>
        <v>J3 SPORTS AMILLY SECTION TRIATHLON Benjamin</v>
      </c>
      <c r="C630" t="s">
        <v>6004</v>
      </c>
      <c r="D630" t="s">
        <v>2687</v>
      </c>
      <c r="E630" t="s">
        <v>6003</v>
      </c>
      <c r="F630" t="s">
        <v>6002</v>
      </c>
      <c r="G630" t="s">
        <v>120</v>
      </c>
      <c r="H630" t="s">
        <v>30</v>
      </c>
      <c r="I630" t="s">
        <v>205</v>
      </c>
      <c r="J630" t="s">
        <v>22</v>
      </c>
    </row>
    <row r="631" spans="1:10">
      <c r="A631" t="str">
        <f t="shared" si="18"/>
        <v>Tristan SMITH</v>
      </c>
      <c r="B631" t="str">
        <f t="shared" si="19"/>
        <v>J3 SPORTS AMILLY SECTION TRIATHLON Vétéran</v>
      </c>
      <c r="C631" t="s">
        <v>6001</v>
      </c>
      <c r="D631" t="s">
        <v>1162</v>
      </c>
      <c r="E631" t="s">
        <v>6000</v>
      </c>
      <c r="F631" t="s">
        <v>5999</v>
      </c>
      <c r="G631" t="s">
        <v>21</v>
      </c>
      <c r="H631" t="s">
        <v>30</v>
      </c>
      <c r="I631" t="s">
        <v>84</v>
      </c>
      <c r="J631" t="s">
        <v>96</v>
      </c>
    </row>
    <row r="632" spans="1:10">
      <c r="A632" t="str">
        <f t="shared" si="18"/>
        <v>Maxime TRUFFY</v>
      </c>
      <c r="B632" t="str">
        <f t="shared" si="19"/>
        <v>J3 SPORTS AMILLY SECTION TRIATHLON Senior</v>
      </c>
      <c r="C632" t="s">
        <v>5998</v>
      </c>
      <c r="D632" t="s">
        <v>790</v>
      </c>
      <c r="E632" t="s">
        <v>5997</v>
      </c>
      <c r="F632" t="s">
        <v>5996</v>
      </c>
      <c r="G632" t="s">
        <v>21</v>
      </c>
      <c r="H632" t="s">
        <v>30</v>
      </c>
      <c r="I632" t="s">
        <v>84</v>
      </c>
      <c r="J632" t="s">
        <v>83</v>
      </c>
    </row>
    <row r="633" spans="1:10">
      <c r="A633" t="str">
        <f t="shared" si="18"/>
        <v>Robin VILLAIN</v>
      </c>
      <c r="B633" t="str">
        <f t="shared" si="19"/>
        <v>J3 SPORTS AMILLY SECTION TRIATHLON Senior</v>
      </c>
      <c r="C633" t="s">
        <v>5995</v>
      </c>
      <c r="D633" t="s">
        <v>1717</v>
      </c>
      <c r="E633" t="s">
        <v>3464</v>
      </c>
      <c r="F633" t="s">
        <v>5994</v>
      </c>
      <c r="G633" t="s">
        <v>21</v>
      </c>
      <c r="H633" t="s">
        <v>30</v>
      </c>
      <c r="I633" t="s">
        <v>84</v>
      </c>
      <c r="J633" t="s">
        <v>83</v>
      </c>
    </row>
    <row r="634" spans="1:10">
      <c r="A634" t="str">
        <f t="shared" si="18"/>
        <v>Maud ARCAMONE</v>
      </c>
      <c r="B634" t="str">
        <f t="shared" si="19"/>
        <v>LOCHES 37 TRIATHLON Vétéran</v>
      </c>
      <c r="C634" t="s">
        <v>3446</v>
      </c>
      <c r="D634" t="s">
        <v>3445</v>
      </c>
      <c r="E634" t="s">
        <v>3444</v>
      </c>
      <c r="F634" t="s">
        <v>3443</v>
      </c>
      <c r="G634" t="s">
        <v>120</v>
      </c>
      <c r="H634" t="s">
        <v>38</v>
      </c>
      <c r="I634" t="s">
        <v>84</v>
      </c>
      <c r="J634" t="s">
        <v>96</v>
      </c>
    </row>
    <row r="635" spans="1:10">
      <c r="A635" t="str">
        <f t="shared" si="18"/>
        <v>SEBASTIEN ARNAULT</v>
      </c>
      <c r="B635" t="str">
        <f t="shared" si="19"/>
        <v>LOCHES 37 TRIATHLON Vétéran</v>
      </c>
      <c r="C635" t="s">
        <v>3442</v>
      </c>
      <c r="D635" t="s">
        <v>3130</v>
      </c>
      <c r="E635" t="s">
        <v>3441</v>
      </c>
      <c r="F635" t="s">
        <v>3440</v>
      </c>
      <c r="G635" t="s">
        <v>21</v>
      </c>
      <c r="H635" t="s">
        <v>38</v>
      </c>
      <c r="I635" t="s">
        <v>84</v>
      </c>
      <c r="J635" t="s">
        <v>96</v>
      </c>
    </row>
    <row r="636" spans="1:10">
      <c r="A636" t="str">
        <f t="shared" si="18"/>
        <v>Manon BACCELLI</v>
      </c>
      <c r="B636" t="str">
        <f t="shared" si="19"/>
        <v>LOCHES 37 TRIATHLON Senior</v>
      </c>
      <c r="C636" t="s">
        <v>3439</v>
      </c>
      <c r="D636" t="s">
        <v>605</v>
      </c>
      <c r="E636" t="s">
        <v>3438</v>
      </c>
      <c r="F636" t="s">
        <v>3437</v>
      </c>
      <c r="G636" t="s">
        <v>120</v>
      </c>
      <c r="H636" t="s">
        <v>38</v>
      </c>
      <c r="I636" t="s">
        <v>115</v>
      </c>
      <c r="J636" t="s">
        <v>83</v>
      </c>
    </row>
    <row r="637" spans="1:10">
      <c r="A637" t="str">
        <f t="shared" si="18"/>
        <v>Thibault BALOGE</v>
      </c>
      <c r="B637" t="str">
        <f t="shared" si="19"/>
        <v>LOCHES 37 TRIATHLON Senior</v>
      </c>
      <c r="C637" t="s">
        <v>3436</v>
      </c>
      <c r="D637" t="s">
        <v>2892</v>
      </c>
      <c r="E637" t="s">
        <v>2370</v>
      </c>
      <c r="F637" t="s">
        <v>3435</v>
      </c>
      <c r="G637" t="s">
        <v>21</v>
      </c>
      <c r="H637" t="s">
        <v>38</v>
      </c>
      <c r="I637" t="s">
        <v>84</v>
      </c>
      <c r="J637" t="s">
        <v>83</v>
      </c>
    </row>
    <row r="638" spans="1:10">
      <c r="A638" t="str">
        <f t="shared" si="18"/>
        <v>CHRISTOPHE BAUDEMONT</v>
      </c>
      <c r="B638" t="str">
        <f t="shared" si="19"/>
        <v>LOCHES 37 TRIATHLON Vétéran</v>
      </c>
      <c r="C638" t="s">
        <v>3434</v>
      </c>
      <c r="D638" t="s">
        <v>454</v>
      </c>
      <c r="E638" t="s">
        <v>3433</v>
      </c>
      <c r="F638" t="s">
        <v>3432</v>
      </c>
      <c r="G638" t="s">
        <v>21</v>
      </c>
      <c r="H638" t="s">
        <v>38</v>
      </c>
      <c r="I638" t="s">
        <v>84</v>
      </c>
      <c r="J638" t="s">
        <v>96</v>
      </c>
    </row>
    <row r="639" spans="1:10">
      <c r="A639" t="str">
        <f t="shared" si="18"/>
        <v>FREDERIC BEAUDOUIN</v>
      </c>
      <c r="B639" t="str">
        <f t="shared" si="19"/>
        <v>LOCHES 37 TRIATHLON Vétéran</v>
      </c>
      <c r="C639" t="s">
        <v>3431</v>
      </c>
      <c r="D639" t="s">
        <v>1471</v>
      </c>
      <c r="E639" t="s">
        <v>3430</v>
      </c>
      <c r="F639" t="s">
        <v>3429</v>
      </c>
      <c r="G639" t="s">
        <v>21</v>
      </c>
      <c r="H639" t="s">
        <v>38</v>
      </c>
      <c r="I639" t="s">
        <v>84</v>
      </c>
      <c r="J639" t="s">
        <v>96</v>
      </c>
    </row>
    <row r="640" spans="1:10">
      <c r="A640" t="str">
        <f t="shared" si="18"/>
        <v>Ludovic BEAUJARD</v>
      </c>
      <c r="B640" t="str">
        <f t="shared" si="19"/>
        <v>LOCHES 37 TRIATHLON Vétéran</v>
      </c>
      <c r="C640" t="s">
        <v>3428</v>
      </c>
      <c r="D640" t="s">
        <v>2219</v>
      </c>
      <c r="E640" t="s">
        <v>3427</v>
      </c>
      <c r="F640" t="s">
        <v>3426</v>
      </c>
      <c r="G640" t="s">
        <v>21</v>
      </c>
      <c r="H640" t="s">
        <v>38</v>
      </c>
      <c r="I640" t="s">
        <v>115</v>
      </c>
      <c r="J640" t="s">
        <v>96</v>
      </c>
    </row>
    <row r="641" spans="1:10">
      <c r="A641" t="str">
        <f t="shared" si="18"/>
        <v>Arnaud BERTHON</v>
      </c>
      <c r="B641" t="str">
        <f t="shared" si="19"/>
        <v>LOCHES 37 TRIATHLON Vétéran</v>
      </c>
      <c r="C641" t="s">
        <v>3425</v>
      </c>
      <c r="D641" t="s">
        <v>769</v>
      </c>
      <c r="E641" t="s">
        <v>3424</v>
      </c>
      <c r="F641" t="s">
        <v>3423</v>
      </c>
      <c r="G641" t="s">
        <v>21</v>
      </c>
      <c r="H641" t="s">
        <v>38</v>
      </c>
      <c r="I641" t="s">
        <v>84</v>
      </c>
      <c r="J641" t="s">
        <v>96</v>
      </c>
    </row>
    <row r="642" spans="1:10">
      <c r="A642" t="str">
        <f t="shared" si="18"/>
        <v>Nathanael BOURREAU</v>
      </c>
      <c r="B642" t="str">
        <f t="shared" si="19"/>
        <v>LOCHES 37 TRIATHLON Senior</v>
      </c>
      <c r="C642" t="s">
        <v>3422</v>
      </c>
      <c r="D642" t="s">
        <v>3421</v>
      </c>
      <c r="E642" t="s">
        <v>3420</v>
      </c>
      <c r="F642" t="s">
        <v>3419</v>
      </c>
      <c r="G642" t="s">
        <v>21</v>
      </c>
      <c r="H642" t="s">
        <v>38</v>
      </c>
      <c r="I642" t="s">
        <v>84</v>
      </c>
      <c r="J642" t="s">
        <v>83</v>
      </c>
    </row>
    <row r="643" spans="1:10">
      <c r="A643" t="str">
        <f t="shared" ref="A643:A706" si="20">CONCATENATE(D643," ",E643)</f>
        <v>Christophe BOUTON</v>
      </c>
      <c r="B643" t="str">
        <f t="shared" ref="B643:B706" si="21">CONCATENATE(H643," ",J643)</f>
        <v>LOCHES 37 TRIATHLON Vétéran</v>
      </c>
      <c r="C643" t="s">
        <v>3418</v>
      </c>
      <c r="D643" t="s">
        <v>431</v>
      </c>
      <c r="E643" t="s">
        <v>3219</v>
      </c>
      <c r="F643" t="s">
        <v>3417</v>
      </c>
      <c r="G643" t="s">
        <v>21</v>
      </c>
      <c r="H643" t="s">
        <v>38</v>
      </c>
      <c r="I643" t="s">
        <v>84</v>
      </c>
      <c r="J643" t="s">
        <v>96</v>
      </c>
    </row>
    <row r="644" spans="1:10">
      <c r="A644" t="str">
        <f t="shared" si="20"/>
        <v>Lou BRETON</v>
      </c>
      <c r="B644" t="str">
        <f t="shared" si="21"/>
        <v>LOCHES 37 TRIATHLON Senior</v>
      </c>
      <c r="C644" t="s">
        <v>3416</v>
      </c>
      <c r="D644" t="s">
        <v>1131</v>
      </c>
      <c r="E644" t="s">
        <v>1258</v>
      </c>
      <c r="F644" t="s">
        <v>3415</v>
      </c>
      <c r="G644" t="s">
        <v>120</v>
      </c>
      <c r="H644" t="s">
        <v>38</v>
      </c>
      <c r="I644" t="s">
        <v>115</v>
      </c>
      <c r="J644" t="s">
        <v>83</v>
      </c>
    </row>
    <row r="645" spans="1:10">
      <c r="A645" t="str">
        <f t="shared" si="20"/>
        <v>Alex BRETON</v>
      </c>
      <c r="B645" t="str">
        <f t="shared" si="21"/>
        <v>LOCHES 37 TRIATHLON Senior</v>
      </c>
      <c r="C645" t="s">
        <v>3414</v>
      </c>
      <c r="D645" t="s">
        <v>3175</v>
      </c>
      <c r="E645" t="s">
        <v>1258</v>
      </c>
      <c r="F645" t="s">
        <v>3413</v>
      </c>
      <c r="G645" t="s">
        <v>21</v>
      </c>
      <c r="H645" t="s">
        <v>38</v>
      </c>
      <c r="I645" t="s">
        <v>84</v>
      </c>
      <c r="J645" t="s">
        <v>83</v>
      </c>
    </row>
    <row r="646" spans="1:10">
      <c r="A646" t="str">
        <f t="shared" si="20"/>
        <v>Benjamin CAMAIN</v>
      </c>
      <c r="B646" t="str">
        <f t="shared" si="21"/>
        <v>LOCHES 37 TRIATHLON Senior</v>
      </c>
      <c r="C646" t="s">
        <v>3412</v>
      </c>
      <c r="D646" t="s">
        <v>22</v>
      </c>
      <c r="E646" t="s">
        <v>3411</v>
      </c>
      <c r="F646" t="s">
        <v>3410</v>
      </c>
      <c r="G646" t="s">
        <v>21</v>
      </c>
      <c r="H646" t="s">
        <v>38</v>
      </c>
      <c r="I646" t="s">
        <v>84</v>
      </c>
      <c r="J646" t="s">
        <v>83</v>
      </c>
    </row>
    <row r="647" spans="1:10">
      <c r="A647" t="str">
        <f t="shared" si="20"/>
        <v>Caroline CARTIER</v>
      </c>
      <c r="B647" t="str">
        <f t="shared" si="21"/>
        <v>LOCHES 37 TRIATHLON Vétéran</v>
      </c>
      <c r="C647" t="s">
        <v>3409</v>
      </c>
      <c r="D647" t="s">
        <v>1750</v>
      </c>
      <c r="E647" t="s">
        <v>3408</v>
      </c>
      <c r="F647" t="s">
        <v>3407</v>
      </c>
      <c r="G647" t="s">
        <v>120</v>
      </c>
      <c r="H647" t="s">
        <v>38</v>
      </c>
      <c r="I647" t="s">
        <v>84</v>
      </c>
      <c r="J647" t="s">
        <v>96</v>
      </c>
    </row>
    <row r="648" spans="1:10">
      <c r="A648" t="str">
        <f t="shared" si="20"/>
        <v>Anthony CELLERIN</v>
      </c>
      <c r="B648" t="str">
        <f t="shared" si="21"/>
        <v>LOCHES 37 TRIATHLON Vétéran</v>
      </c>
      <c r="C648" t="s">
        <v>3406</v>
      </c>
      <c r="D648" t="s">
        <v>1002</v>
      </c>
      <c r="E648" t="s">
        <v>3403</v>
      </c>
      <c r="F648" t="s">
        <v>3405</v>
      </c>
      <c r="G648" t="s">
        <v>21</v>
      </c>
      <c r="H648" t="s">
        <v>38</v>
      </c>
      <c r="I648" t="s">
        <v>84</v>
      </c>
      <c r="J648" t="s">
        <v>96</v>
      </c>
    </row>
    <row r="649" spans="1:10">
      <c r="A649" t="str">
        <f t="shared" si="20"/>
        <v>NICOLAS CELLERIN</v>
      </c>
      <c r="B649" t="str">
        <f t="shared" si="21"/>
        <v>LOCHES 37 TRIATHLON Vétéran</v>
      </c>
      <c r="C649" t="s">
        <v>3404</v>
      </c>
      <c r="D649" t="s">
        <v>1810</v>
      </c>
      <c r="E649" t="s">
        <v>3403</v>
      </c>
      <c r="F649" t="s">
        <v>3402</v>
      </c>
      <c r="G649" t="s">
        <v>21</v>
      </c>
      <c r="H649" t="s">
        <v>38</v>
      </c>
      <c r="I649" t="s">
        <v>84</v>
      </c>
      <c r="J649" t="s">
        <v>96</v>
      </c>
    </row>
    <row r="650" spans="1:10">
      <c r="A650" t="str">
        <f t="shared" si="20"/>
        <v>Luc CHEVALIER</v>
      </c>
      <c r="B650" t="str">
        <f t="shared" si="21"/>
        <v>LOCHES 37 TRIATHLON Vétéran</v>
      </c>
      <c r="C650" t="s">
        <v>3401</v>
      </c>
      <c r="D650" t="s">
        <v>3400</v>
      </c>
      <c r="E650" t="s">
        <v>3397</v>
      </c>
      <c r="F650" t="s">
        <v>3399</v>
      </c>
      <c r="G650" t="s">
        <v>21</v>
      </c>
      <c r="H650" t="s">
        <v>38</v>
      </c>
      <c r="I650" t="s">
        <v>84</v>
      </c>
      <c r="J650" t="s">
        <v>96</v>
      </c>
    </row>
    <row r="651" spans="1:10">
      <c r="A651" t="str">
        <f t="shared" si="20"/>
        <v>Lucas CHEVALIER</v>
      </c>
      <c r="B651" t="str">
        <f t="shared" si="21"/>
        <v>LOCHES 37 TRIATHLON Senior</v>
      </c>
      <c r="C651" t="s">
        <v>3398</v>
      </c>
      <c r="D651" t="s">
        <v>1537</v>
      </c>
      <c r="E651" t="s">
        <v>3397</v>
      </c>
      <c r="F651" t="s">
        <v>3396</v>
      </c>
      <c r="G651" t="s">
        <v>21</v>
      </c>
      <c r="H651" t="s">
        <v>38</v>
      </c>
      <c r="I651" t="s">
        <v>84</v>
      </c>
      <c r="J651" t="s">
        <v>83</v>
      </c>
    </row>
    <row r="652" spans="1:10">
      <c r="A652" t="str">
        <f t="shared" si="20"/>
        <v>STEVE COURATIN</v>
      </c>
      <c r="B652" t="str">
        <f t="shared" si="21"/>
        <v>LOCHES 37 TRIATHLON Vétéran</v>
      </c>
      <c r="C652" t="s">
        <v>3395</v>
      </c>
      <c r="D652" t="s">
        <v>3394</v>
      </c>
      <c r="E652" t="s">
        <v>3393</v>
      </c>
      <c r="F652" t="s">
        <v>3392</v>
      </c>
      <c r="G652" t="s">
        <v>21</v>
      </c>
      <c r="H652" t="s">
        <v>38</v>
      </c>
      <c r="I652" t="s">
        <v>84</v>
      </c>
      <c r="J652" t="s">
        <v>96</v>
      </c>
    </row>
    <row r="653" spans="1:10">
      <c r="A653" t="str">
        <f t="shared" si="20"/>
        <v>Emmanuel CREPIN</v>
      </c>
      <c r="B653" t="str">
        <f t="shared" si="21"/>
        <v>LOCHES 37 TRIATHLON Vétéran</v>
      </c>
      <c r="C653" t="s">
        <v>3391</v>
      </c>
      <c r="D653" t="s">
        <v>559</v>
      </c>
      <c r="E653" t="s">
        <v>3390</v>
      </c>
      <c r="F653" t="s">
        <v>3389</v>
      </c>
      <c r="G653" t="s">
        <v>21</v>
      </c>
      <c r="H653" t="s">
        <v>38</v>
      </c>
      <c r="I653" t="s">
        <v>84</v>
      </c>
      <c r="J653" t="s">
        <v>96</v>
      </c>
    </row>
    <row r="654" spans="1:10">
      <c r="A654" t="str">
        <f t="shared" si="20"/>
        <v>NADEGE CRESPIN</v>
      </c>
      <c r="B654" t="str">
        <f t="shared" si="21"/>
        <v>LOCHES 37 TRIATHLON Vétéran</v>
      </c>
      <c r="C654" t="s">
        <v>3388</v>
      </c>
      <c r="D654" t="s">
        <v>3387</v>
      </c>
      <c r="E654" t="s">
        <v>3384</v>
      </c>
      <c r="F654" t="s">
        <v>3386</v>
      </c>
      <c r="G654" t="s">
        <v>120</v>
      </c>
      <c r="H654" t="s">
        <v>38</v>
      </c>
      <c r="I654" t="s">
        <v>115</v>
      </c>
      <c r="J654" t="s">
        <v>96</v>
      </c>
    </row>
    <row r="655" spans="1:10">
      <c r="A655" t="str">
        <f t="shared" si="20"/>
        <v>JULIEN CRESPIN</v>
      </c>
      <c r="B655" t="str">
        <f t="shared" si="21"/>
        <v>LOCHES 37 TRIATHLON Senior</v>
      </c>
      <c r="C655" t="s">
        <v>3385</v>
      </c>
      <c r="D655" t="s">
        <v>1943</v>
      </c>
      <c r="E655" t="s">
        <v>3384</v>
      </c>
      <c r="F655" t="s">
        <v>3383</v>
      </c>
      <c r="G655" t="s">
        <v>21</v>
      </c>
      <c r="H655" t="s">
        <v>38</v>
      </c>
      <c r="I655" t="s">
        <v>84</v>
      </c>
      <c r="J655" t="s">
        <v>83</v>
      </c>
    </row>
    <row r="656" spans="1:10">
      <c r="A656" t="str">
        <f t="shared" si="20"/>
        <v>Romain CUREAU</v>
      </c>
      <c r="B656" t="str">
        <f t="shared" si="21"/>
        <v>LOCHES 37 TRIATHLON Senior</v>
      </c>
      <c r="C656" t="s">
        <v>3382</v>
      </c>
      <c r="D656" t="s">
        <v>1158</v>
      </c>
      <c r="E656" t="s">
        <v>3381</v>
      </c>
      <c r="F656" t="s">
        <v>3380</v>
      </c>
      <c r="G656" t="s">
        <v>21</v>
      </c>
      <c r="H656" t="s">
        <v>38</v>
      </c>
      <c r="I656" t="s">
        <v>84</v>
      </c>
      <c r="J656" t="s">
        <v>83</v>
      </c>
    </row>
    <row r="657" spans="1:10">
      <c r="A657" t="str">
        <f t="shared" si="20"/>
        <v>Vincent DUGAST</v>
      </c>
      <c r="B657" t="str">
        <f t="shared" si="21"/>
        <v>LOCHES 37 TRIATHLON Vétéran</v>
      </c>
      <c r="C657" t="s">
        <v>3379</v>
      </c>
      <c r="D657" t="s">
        <v>623</v>
      </c>
      <c r="E657" t="s">
        <v>3378</v>
      </c>
      <c r="F657" t="s">
        <v>3377</v>
      </c>
      <c r="G657" t="s">
        <v>21</v>
      </c>
      <c r="H657" t="s">
        <v>38</v>
      </c>
      <c r="I657" t="s">
        <v>84</v>
      </c>
      <c r="J657" t="s">
        <v>96</v>
      </c>
    </row>
    <row r="658" spans="1:10">
      <c r="A658" t="str">
        <f t="shared" si="20"/>
        <v>Anne Sophie DUMAS</v>
      </c>
      <c r="B658" t="str">
        <f t="shared" si="21"/>
        <v>LOCHES 37 TRIATHLON Senior</v>
      </c>
      <c r="C658" t="s">
        <v>3376</v>
      </c>
      <c r="D658" t="s">
        <v>1885</v>
      </c>
      <c r="E658" t="s">
        <v>3375</v>
      </c>
      <c r="F658" t="s">
        <v>3374</v>
      </c>
      <c r="G658" t="s">
        <v>120</v>
      </c>
      <c r="H658" t="s">
        <v>38</v>
      </c>
      <c r="I658" t="s">
        <v>297</v>
      </c>
      <c r="J658" t="s">
        <v>83</v>
      </c>
    </row>
    <row r="659" spans="1:10">
      <c r="A659" t="str">
        <f t="shared" si="20"/>
        <v>Elodie EVEN</v>
      </c>
      <c r="B659" t="str">
        <f t="shared" si="21"/>
        <v>LOCHES 37 TRIATHLON Vétéran</v>
      </c>
      <c r="C659" t="s">
        <v>3373</v>
      </c>
      <c r="D659" t="s">
        <v>1248</v>
      </c>
      <c r="E659" t="s">
        <v>3372</v>
      </c>
      <c r="F659" t="s">
        <v>3371</v>
      </c>
      <c r="G659" t="s">
        <v>120</v>
      </c>
      <c r="H659" t="s">
        <v>38</v>
      </c>
      <c r="I659" t="s">
        <v>115</v>
      </c>
      <c r="J659" t="s">
        <v>96</v>
      </c>
    </row>
    <row r="660" spans="1:10">
      <c r="A660" t="str">
        <f t="shared" si="20"/>
        <v>SEBASTIEN FIOT</v>
      </c>
      <c r="B660" t="str">
        <f t="shared" si="21"/>
        <v>LOCHES 37 TRIATHLON Vétéran</v>
      </c>
      <c r="C660" t="s">
        <v>3370</v>
      </c>
      <c r="D660" t="s">
        <v>3130</v>
      </c>
      <c r="E660" t="s">
        <v>3369</v>
      </c>
      <c r="F660" t="s">
        <v>3368</v>
      </c>
      <c r="G660" t="s">
        <v>21</v>
      </c>
      <c r="H660" t="s">
        <v>38</v>
      </c>
      <c r="I660" t="s">
        <v>84</v>
      </c>
      <c r="J660" t="s">
        <v>96</v>
      </c>
    </row>
    <row r="661" spans="1:10">
      <c r="A661" t="str">
        <f t="shared" si="20"/>
        <v>Fabrice FLEURY</v>
      </c>
      <c r="B661" t="str">
        <f t="shared" si="21"/>
        <v>LOCHES 37 TRIATHLON Vétéran</v>
      </c>
      <c r="C661" t="s">
        <v>3367</v>
      </c>
      <c r="D661" t="s">
        <v>1869</v>
      </c>
      <c r="E661" t="s">
        <v>195</v>
      </c>
      <c r="F661" t="s">
        <v>3366</v>
      </c>
      <c r="G661" t="s">
        <v>21</v>
      </c>
      <c r="H661" t="s">
        <v>38</v>
      </c>
      <c r="I661" t="s">
        <v>84</v>
      </c>
      <c r="J661" t="s">
        <v>96</v>
      </c>
    </row>
    <row r="662" spans="1:10">
      <c r="A662" t="str">
        <f t="shared" si="20"/>
        <v>Manon FOURNIER</v>
      </c>
      <c r="B662" t="str">
        <f t="shared" si="21"/>
        <v>LOCHES 37 TRIATHLON Senior</v>
      </c>
      <c r="C662" t="s">
        <v>3365</v>
      </c>
      <c r="D662" t="s">
        <v>605</v>
      </c>
      <c r="E662" t="s">
        <v>1540</v>
      </c>
      <c r="F662" t="s">
        <v>3364</v>
      </c>
      <c r="G662" t="s">
        <v>120</v>
      </c>
      <c r="H662" t="s">
        <v>38</v>
      </c>
      <c r="I662" t="s">
        <v>84</v>
      </c>
      <c r="J662" t="s">
        <v>83</v>
      </c>
    </row>
    <row r="663" spans="1:10">
      <c r="A663" t="str">
        <f t="shared" si="20"/>
        <v>SYLVIE FOURNIER</v>
      </c>
      <c r="B663" t="str">
        <f t="shared" si="21"/>
        <v>LOCHES 37 TRIATHLON Vétéran</v>
      </c>
      <c r="C663" t="s">
        <v>3363</v>
      </c>
      <c r="D663" t="s">
        <v>3362</v>
      </c>
      <c r="E663" t="s">
        <v>1540</v>
      </c>
      <c r="F663" t="s">
        <v>3361</v>
      </c>
      <c r="G663" t="s">
        <v>120</v>
      </c>
      <c r="H663" t="s">
        <v>38</v>
      </c>
      <c r="I663" t="s">
        <v>115</v>
      </c>
      <c r="J663" t="s">
        <v>96</v>
      </c>
    </row>
    <row r="664" spans="1:10">
      <c r="A664" t="str">
        <f t="shared" si="20"/>
        <v>Janick GAULTIER</v>
      </c>
      <c r="B664" t="str">
        <f t="shared" si="21"/>
        <v>LOCHES 37 TRIATHLON Vétéran</v>
      </c>
      <c r="C664" t="s">
        <v>5993</v>
      </c>
      <c r="D664" t="s">
        <v>5992</v>
      </c>
      <c r="E664" t="s">
        <v>3359</v>
      </c>
      <c r="F664" t="s">
        <v>3054</v>
      </c>
      <c r="G664" t="s">
        <v>21</v>
      </c>
      <c r="H664" t="s">
        <v>38</v>
      </c>
      <c r="I664" t="s">
        <v>115</v>
      </c>
      <c r="J664" t="s">
        <v>96</v>
      </c>
    </row>
    <row r="665" spans="1:10">
      <c r="A665" t="str">
        <f t="shared" si="20"/>
        <v>Pascal GAULTIER</v>
      </c>
      <c r="B665" t="str">
        <f t="shared" si="21"/>
        <v>LOCHES 37 TRIATHLON Vétéran</v>
      </c>
      <c r="C665" t="s">
        <v>3360</v>
      </c>
      <c r="D665" t="s">
        <v>1925</v>
      </c>
      <c r="E665" t="s">
        <v>3359</v>
      </c>
      <c r="F665" t="s">
        <v>3358</v>
      </c>
      <c r="G665" t="s">
        <v>21</v>
      </c>
      <c r="H665" t="s">
        <v>38</v>
      </c>
      <c r="I665" t="s">
        <v>84</v>
      </c>
      <c r="J665" t="s">
        <v>96</v>
      </c>
    </row>
    <row r="666" spans="1:10">
      <c r="A666" t="str">
        <f t="shared" si="20"/>
        <v>Louis GEORJON</v>
      </c>
      <c r="B666" t="str">
        <f t="shared" si="21"/>
        <v>LOCHES 37 TRIATHLON Junior</v>
      </c>
      <c r="C666" t="s">
        <v>3357</v>
      </c>
      <c r="D666" t="s">
        <v>2937</v>
      </c>
      <c r="E666" t="s">
        <v>3356</v>
      </c>
      <c r="F666" t="s">
        <v>3355</v>
      </c>
      <c r="G666" t="s">
        <v>21</v>
      </c>
      <c r="H666" t="s">
        <v>38</v>
      </c>
      <c r="I666" t="s">
        <v>205</v>
      </c>
      <c r="J666" t="s">
        <v>24</v>
      </c>
    </row>
    <row r="667" spans="1:10">
      <c r="A667" t="str">
        <f t="shared" si="20"/>
        <v>STEPHANE GODEFROY</v>
      </c>
      <c r="B667" t="str">
        <f t="shared" si="21"/>
        <v>LOCHES 37 TRIATHLON Vétéran</v>
      </c>
      <c r="C667" t="s">
        <v>3354</v>
      </c>
      <c r="D667" t="s">
        <v>549</v>
      </c>
      <c r="E667" t="s">
        <v>3353</v>
      </c>
      <c r="F667" t="s">
        <v>3352</v>
      </c>
      <c r="G667" t="s">
        <v>21</v>
      </c>
      <c r="H667" t="s">
        <v>38</v>
      </c>
      <c r="I667" t="s">
        <v>84</v>
      </c>
      <c r="J667" t="s">
        <v>96</v>
      </c>
    </row>
    <row r="668" spans="1:10">
      <c r="A668" t="str">
        <f t="shared" si="20"/>
        <v>CYRIL GUERIF</v>
      </c>
      <c r="B668" t="str">
        <f t="shared" si="21"/>
        <v>LOCHES 37 TRIATHLON Vétéran</v>
      </c>
      <c r="C668" t="s">
        <v>3351</v>
      </c>
      <c r="D668" t="s">
        <v>2586</v>
      </c>
      <c r="E668" t="s">
        <v>3350</v>
      </c>
      <c r="F668" t="s">
        <v>3349</v>
      </c>
      <c r="G668" t="s">
        <v>21</v>
      </c>
      <c r="H668" t="s">
        <v>38</v>
      </c>
      <c r="I668" t="s">
        <v>84</v>
      </c>
      <c r="J668" t="s">
        <v>96</v>
      </c>
    </row>
    <row r="669" spans="1:10">
      <c r="A669" t="str">
        <f t="shared" si="20"/>
        <v>Leopold GUILLON</v>
      </c>
      <c r="B669" t="str">
        <f t="shared" si="21"/>
        <v>LOCHES 37 TRIATHLON Senior</v>
      </c>
      <c r="C669" t="s">
        <v>3348</v>
      </c>
      <c r="D669" t="s">
        <v>1761</v>
      </c>
      <c r="E669" t="s">
        <v>3324</v>
      </c>
      <c r="F669" t="s">
        <v>3347</v>
      </c>
      <c r="G669" t="s">
        <v>21</v>
      </c>
      <c r="H669" t="s">
        <v>38</v>
      </c>
      <c r="I669" t="s">
        <v>84</v>
      </c>
      <c r="J669" t="s">
        <v>83</v>
      </c>
    </row>
    <row r="670" spans="1:10">
      <c r="A670" t="str">
        <f t="shared" si="20"/>
        <v>Alexandre HEBERLE</v>
      </c>
      <c r="B670" t="str">
        <f t="shared" si="21"/>
        <v>LOCHES 37 TRIATHLON Cadet</v>
      </c>
      <c r="C670" t="s">
        <v>3346</v>
      </c>
      <c r="D670" t="s">
        <v>864</v>
      </c>
      <c r="E670" t="s">
        <v>3345</v>
      </c>
      <c r="F670" t="s">
        <v>3344</v>
      </c>
      <c r="G670" t="s">
        <v>21</v>
      </c>
      <c r="H670" t="s">
        <v>38</v>
      </c>
      <c r="I670" t="s">
        <v>205</v>
      </c>
      <c r="J670" t="s">
        <v>20</v>
      </c>
    </row>
    <row r="671" spans="1:10">
      <c r="A671" t="str">
        <f t="shared" si="20"/>
        <v>MAXIME KERN</v>
      </c>
      <c r="B671" t="str">
        <f t="shared" si="21"/>
        <v>LOCHES 37 TRIATHLON Senior</v>
      </c>
      <c r="C671" t="s">
        <v>3343</v>
      </c>
      <c r="D671" t="s">
        <v>2423</v>
      </c>
      <c r="E671" t="s">
        <v>3342</v>
      </c>
      <c r="F671" t="s">
        <v>3341</v>
      </c>
      <c r="G671" t="s">
        <v>21</v>
      </c>
      <c r="H671" t="s">
        <v>38</v>
      </c>
      <c r="I671" t="s">
        <v>84</v>
      </c>
      <c r="J671" t="s">
        <v>83</v>
      </c>
    </row>
    <row r="672" spans="1:10">
      <c r="A672" t="str">
        <f t="shared" si="20"/>
        <v>Frederic LAMOTTE</v>
      </c>
      <c r="B672" t="str">
        <f t="shared" si="21"/>
        <v>LOCHES 37 TRIATHLON Vétéran</v>
      </c>
      <c r="C672" t="s">
        <v>3340</v>
      </c>
      <c r="D672" t="s">
        <v>175</v>
      </c>
      <c r="E672" t="s">
        <v>3339</v>
      </c>
      <c r="F672" t="s">
        <v>3338</v>
      </c>
      <c r="G672" t="s">
        <v>21</v>
      </c>
      <c r="H672" t="s">
        <v>38</v>
      </c>
      <c r="I672" t="s">
        <v>115</v>
      </c>
      <c r="J672" t="s">
        <v>96</v>
      </c>
    </row>
    <row r="673" spans="1:10">
      <c r="A673" t="str">
        <f t="shared" si="20"/>
        <v>Pauline MAILLET</v>
      </c>
      <c r="B673" t="str">
        <f t="shared" si="21"/>
        <v>LOCHES 37 TRIATHLON Senior</v>
      </c>
      <c r="C673" t="s">
        <v>3337</v>
      </c>
      <c r="D673" t="s">
        <v>230</v>
      </c>
      <c r="E673" t="s">
        <v>1470</v>
      </c>
      <c r="F673" t="s">
        <v>3336</v>
      </c>
      <c r="G673" t="s">
        <v>120</v>
      </c>
      <c r="H673" t="s">
        <v>38</v>
      </c>
      <c r="I673" t="s">
        <v>84</v>
      </c>
      <c r="J673" t="s">
        <v>83</v>
      </c>
    </row>
    <row r="674" spans="1:10">
      <c r="A674" t="str">
        <f t="shared" si="20"/>
        <v>Barthelemy MALLERET</v>
      </c>
      <c r="B674" t="str">
        <f t="shared" si="21"/>
        <v>LOCHES 37 TRIATHLON Junior</v>
      </c>
      <c r="C674" t="s">
        <v>3335</v>
      </c>
      <c r="D674" t="s">
        <v>3334</v>
      </c>
      <c r="E674" t="s">
        <v>3330</v>
      </c>
      <c r="F674" t="s">
        <v>3333</v>
      </c>
      <c r="G674" t="s">
        <v>21</v>
      </c>
      <c r="H674" t="s">
        <v>38</v>
      </c>
      <c r="I674" t="s">
        <v>205</v>
      </c>
      <c r="J674" t="s">
        <v>24</v>
      </c>
    </row>
    <row r="675" spans="1:10">
      <c r="A675" t="str">
        <f t="shared" si="20"/>
        <v>PIERRE SEBASTIEN MALLERET</v>
      </c>
      <c r="B675" t="str">
        <f t="shared" si="21"/>
        <v>LOCHES 37 TRIATHLON Vétéran</v>
      </c>
      <c r="C675" t="s">
        <v>3332</v>
      </c>
      <c r="D675" t="s">
        <v>3331</v>
      </c>
      <c r="E675" t="s">
        <v>3330</v>
      </c>
      <c r="F675" t="s">
        <v>3329</v>
      </c>
      <c r="G675" t="s">
        <v>21</v>
      </c>
      <c r="H675" t="s">
        <v>38</v>
      </c>
      <c r="I675" t="s">
        <v>84</v>
      </c>
      <c r="J675" t="s">
        <v>96</v>
      </c>
    </row>
    <row r="676" spans="1:10">
      <c r="A676" t="str">
        <f t="shared" si="20"/>
        <v>Johan MANSET</v>
      </c>
      <c r="B676" t="str">
        <f t="shared" si="21"/>
        <v>LOCHES 37 TRIATHLON Vétéran</v>
      </c>
      <c r="C676" t="s">
        <v>3328</v>
      </c>
      <c r="D676" t="s">
        <v>1495</v>
      </c>
      <c r="E676" t="s">
        <v>3327</v>
      </c>
      <c r="F676" t="s">
        <v>3326</v>
      </c>
      <c r="G676" t="s">
        <v>21</v>
      </c>
      <c r="H676" t="s">
        <v>38</v>
      </c>
      <c r="I676" t="s">
        <v>84</v>
      </c>
      <c r="J676" t="s">
        <v>96</v>
      </c>
    </row>
    <row r="677" spans="1:10">
      <c r="A677" t="str">
        <f t="shared" si="20"/>
        <v>GUILLON MATTHIEU</v>
      </c>
      <c r="B677" t="str">
        <f t="shared" si="21"/>
        <v>LOCHES 37 TRIATHLON Vétéran</v>
      </c>
      <c r="C677" t="s">
        <v>3325</v>
      </c>
      <c r="D677" t="s">
        <v>3324</v>
      </c>
      <c r="E677" t="s">
        <v>995</v>
      </c>
      <c r="F677" t="s">
        <v>3323</v>
      </c>
      <c r="G677" t="s">
        <v>21</v>
      </c>
      <c r="H677" t="s">
        <v>38</v>
      </c>
      <c r="I677" t="s">
        <v>115</v>
      </c>
      <c r="J677" t="s">
        <v>96</v>
      </c>
    </row>
    <row r="678" spans="1:10">
      <c r="A678" t="str">
        <f t="shared" si="20"/>
        <v>Frederic MOREAU</v>
      </c>
      <c r="B678" t="str">
        <f t="shared" si="21"/>
        <v>LOCHES 37 TRIATHLON Vétéran</v>
      </c>
      <c r="C678" t="s">
        <v>3322</v>
      </c>
      <c r="D678" t="s">
        <v>175</v>
      </c>
      <c r="E678" t="s">
        <v>150</v>
      </c>
      <c r="F678" t="s">
        <v>3321</v>
      </c>
      <c r="G678" t="s">
        <v>21</v>
      </c>
      <c r="H678" t="s">
        <v>38</v>
      </c>
      <c r="I678" t="s">
        <v>84</v>
      </c>
      <c r="J678" t="s">
        <v>96</v>
      </c>
    </row>
    <row r="679" spans="1:10">
      <c r="A679" t="str">
        <f t="shared" si="20"/>
        <v>Cynthia NIOLET</v>
      </c>
      <c r="B679" t="str">
        <f t="shared" si="21"/>
        <v>LOCHES 37 TRIATHLON Vétéran</v>
      </c>
      <c r="C679" t="s">
        <v>3320</v>
      </c>
      <c r="D679" t="s">
        <v>3319</v>
      </c>
      <c r="E679" t="s">
        <v>3318</v>
      </c>
      <c r="F679" t="s">
        <v>3317</v>
      </c>
      <c r="G679" t="s">
        <v>120</v>
      </c>
      <c r="H679" t="s">
        <v>38</v>
      </c>
      <c r="I679" t="s">
        <v>115</v>
      </c>
      <c r="J679" t="s">
        <v>96</v>
      </c>
    </row>
    <row r="680" spans="1:10">
      <c r="A680" t="str">
        <f t="shared" si="20"/>
        <v>Thierry NOYAU</v>
      </c>
      <c r="B680" t="str">
        <f t="shared" si="21"/>
        <v>LOCHES 37 TRIATHLON Vétéran</v>
      </c>
      <c r="C680" t="s">
        <v>3316</v>
      </c>
      <c r="D680" t="s">
        <v>2481</v>
      </c>
      <c r="E680" t="s">
        <v>3315</v>
      </c>
      <c r="F680" t="s">
        <v>3314</v>
      </c>
      <c r="G680" t="s">
        <v>21</v>
      </c>
      <c r="H680" t="s">
        <v>38</v>
      </c>
      <c r="I680" t="s">
        <v>84</v>
      </c>
      <c r="J680" t="s">
        <v>96</v>
      </c>
    </row>
    <row r="681" spans="1:10">
      <c r="A681" t="str">
        <f t="shared" si="20"/>
        <v>Julien PELLETIER</v>
      </c>
      <c r="B681" t="str">
        <f t="shared" si="21"/>
        <v>LOCHES 37 TRIATHLON Vétéran</v>
      </c>
      <c r="C681" t="s">
        <v>3313</v>
      </c>
      <c r="D681" t="s">
        <v>391</v>
      </c>
      <c r="E681" t="s">
        <v>2951</v>
      </c>
      <c r="F681" t="s">
        <v>3312</v>
      </c>
      <c r="G681" t="s">
        <v>21</v>
      </c>
      <c r="H681" t="s">
        <v>38</v>
      </c>
      <c r="I681" t="s">
        <v>84</v>
      </c>
      <c r="J681" t="s">
        <v>96</v>
      </c>
    </row>
    <row r="682" spans="1:10">
      <c r="A682" t="str">
        <f t="shared" si="20"/>
        <v>Augustin RAMONET</v>
      </c>
      <c r="B682" t="str">
        <f t="shared" si="21"/>
        <v>LOCHES 37 TRIATHLON Junior</v>
      </c>
      <c r="C682" t="s">
        <v>3311</v>
      </c>
      <c r="D682" t="s">
        <v>1613</v>
      </c>
      <c r="E682" t="s">
        <v>3310</v>
      </c>
      <c r="F682" t="s">
        <v>3309</v>
      </c>
      <c r="G682" t="s">
        <v>21</v>
      </c>
      <c r="H682" t="s">
        <v>38</v>
      </c>
      <c r="I682" t="s">
        <v>205</v>
      </c>
      <c r="J682" t="s">
        <v>24</v>
      </c>
    </row>
    <row r="683" spans="1:10">
      <c r="A683" t="str">
        <f t="shared" si="20"/>
        <v>Veronique RIGAUD</v>
      </c>
      <c r="B683" t="str">
        <f t="shared" si="21"/>
        <v>LOCHES 37 TRIATHLON Senior</v>
      </c>
      <c r="C683" t="s">
        <v>3308</v>
      </c>
      <c r="D683" t="s">
        <v>2401</v>
      </c>
      <c r="E683" t="s">
        <v>3307</v>
      </c>
      <c r="F683" t="s">
        <v>3306</v>
      </c>
      <c r="G683" t="s">
        <v>120</v>
      </c>
      <c r="H683" t="s">
        <v>38</v>
      </c>
      <c r="I683" t="s">
        <v>84</v>
      </c>
      <c r="J683" t="s">
        <v>83</v>
      </c>
    </row>
    <row r="684" spans="1:10">
      <c r="A684" t="str">
        <f t="shared" si="20"/>
        <v>Loic ROLAND</v>
      </c>
      <c r="B684" t="str">
        <f t="shared" si="21"/>
        <v>LOCHES 37 TRIATHLON Vétéran</v>
      </c>
      <c r="C684" t="s">
        <v>3305</v>
      </c>
      <c r="D684" t="s">
        <v>3304</v>
      </c>
      <c r="E684" t="s">
        <v>3303</v>
      </c>
      <c r="F684" t="s">
        <v>3302</v>
      </c>
      <c r="G684" t="s">
        <v>21</v>
      </c>
      <c r="H684" t="s">
        <v>38</v>
      </c>
      <c r="I684" t="s">
        <v>115</v>
      </c>
      <c r="J684" t="s">
        <v>96</v>
      </c>
    </row>
    <row r="685" spans="1:10">
      <c r="A685" t="str">
        <f t="shared" si="20"/>
        <v>Thomas SALMON</v>
      </c>
      <c r="B685" t="str">
        <f t="shared" si="21"/>
        <v>LOCHES 37 TRIATHLON Senior</v>
      </c>
      <c r="C685" t="s">
        <v>3301</v>
      </c>
      <c r="D685" t="s">
        <v>135</v>
      </c>
      <c r="E685" t="s">
        <v>3300</v>
      </c>
      <c r="F685" t="s">
        <v>3299</v>
      </c>
      <c r="G685" t="s">
        <v>21</v>
      </c>
      <c r="H685" t="s">
        <v>38</v>
      </c>
      <c r="I685" t="s">
        <v>84</v>
      </c>
      <c r="J685" t="s">
        <v>83</v>
      </c>
    </row>
    <row r="686" spans="1:10">
      <c r="A686" t="str">
        <f t="shared" si="20"/>
        <v>Yolan SORDELET</v>
      </c>
      <c r="B686" t="str">
        <f t="shared" si="21"/>
        <v>LOCHES 37 TRIATHLON Senior</v>
      </c>
      <c r="C686" t="s">
        <v>3298</v>
      </c>
      <c r="D686" t="s">
        <v>3297</v>
      </c>
      <c r="E686" t="s">
        <v>3296</v>
      </c>
      <c r="F686" t="s">
        <v>3295</v>
      </c>
      <c r="G686" t="s">
        <v>21</v>
      </c>
      <c r="H686" t="s">
        <v>38</v>
      </c>
      <c r="I686" t="s">
        <v>84</v>
      </c>
      <c r="J686" t="s">
        <v>83</v>
      </c>
    </row>
    <row r="687" spans="1:10">
      <c r="A687" t="str">
        <f t="shared" si="20"/>
        <v>Julien SOUCHERE</v>
      </c>
      <c r="B687" t="str">
        <f t="shared" si="21"/>
        <v>LOCHES 37 TRIATHLON Vétéran</v>
      </c>
      <c r="C687" t="s">
        <v>3294</v>
      </c>
      <c r="D687" t="s">
        <v>391</v>
      </c>
      <c r="E687" t="s">
        <v>3293</v>
      </c>
      <c r="F687" t="s">
        <v>3292</v>
      </c>
      <c r="G687" t="s">
        <v>21</v>
      </c>
      <c r="H687" t="s">
        <v>38</v>
      </c>
      <c r="I687" t="s">
        <v>84</v>
      </c>
      <c r="J687" t="s">
        <v>96</v>
      </c>
    </row>
    <row r="688" spans="1:10">
      <c r="A688" t="str">
        <f t="shared" si="20"/>
        <v>Jean Marie TECHENEY</v>
      </c>
      <c r="B688" t="str">
        <f t="shared" si="21"/>
        <v>LOCHES 37 TRIATHLON Vétéran</v>
      </c>
      <c r="C688" t="s">
        <v>3291</v>
      </c>
      <c r="D688" t="s">
        <v>1026</v>
      </c>
      <c r="E688" t="s">
        <v>3290</v>
      </c>
      <c r="F688" t="s">
        <v>3289</v>
      </c>
      <c r="G688" t="s">
        <v>21</v>
      </c>
      <c r="H688" t="s">
        <v>38</v>
      </c>
      <c r="I688" t="s">
        <v>84</v>
      </c>
      <c r="J688" t="s">
        <v>96</v>
      </c>
    </row>
    <row r="689" spans="1:10">
      <c r="A689" t="str">
        <f t="shared" si="20"/>
        <v>Victor ALLOMBERT</v>
      </c>
      <c r="B689" t="str">
        <f t="shared" si="21"/>
        <v>ORLEANS ASFAS TRIATHLON Senior</v>
      </c>
      <c r="C689" t="s">
        <v>3288</v>
      </c>
      <c r="D689" t="s">
        <v>485</v>
      </c>
      <c r="E689" t="s">
        <v>3287</v>
      </c>
      <c r="F689" t="s">
        <v>3286</v>
      </c>
      <c r="G689" t="s">
        <v>21</v>
      </c>
      <c r="H689" t="s">
        <v>25</v>
      </c>
      <c r="I689" t="s">
        <v>84</v>
      </c>
      <c r="J689" t="s">
        <v>83</v>
      </c>
    </row>
    <row r="690" spans="1:10">
      <c r="A690" t="str">
        <f t="shared" si="20"/>
        <v>Paul ANDRE</v>
      </c>
      <c r="B690" t="str">
        <f t="shared" si="21"/>
        <v>ORLEANS ASFAS TRIATHLON Senior</v>
      </c>
      <c r="C690" t="s">
        <v>3285</v>
      </c>
      <c r="D690" t="s">
        <v>1107</v>
      </c>
      <c r="E690" t="s">
        <v>3282</v>
      </c>
      <c r="F690" t="s">
        <v>3284</v>
      </c>
      <c r="G690" t="s">
        <v>21</v>
      </c>
      <c r="H690" t="s">
        <v>25</v>
      </c>
      <c r="I690" t="s">
        <v>84</v>
      </c>
      <c r="J690" t="s">
        <v>83</v>
      </c>
    </row>
    <row r="691" spans="1:10">
      <c r="A691" t="str">
        <f t="shared" si="20"/>
        <v>Marie ANDRE</v>
      </c>
      <c r="B691" t="str">
        <f t="shared" si="21"/>
        <v>ORLEANS ASFAS TRIATHLON Senior</v>
      </c>
      <c r="C691" t="s">
        <v>3283</v>
      </c>
      <c r="D691" t="s">
        <v>220</v>
      </c>
      <c r="E691" t="s">
        <v>3282</v>
      </c>
      <c r="F691" t="s">
        <v>3281</v>
      </c>
      <c r="G691" t="s">
        <v>120</v>
      </c>
      <c r="H691" t="s">
        <v>25</v>
      </c>
      <c r="I691" t="s">
        <v>84</v>
      </c>
      <c r="J691" t="s">
        <v>83</v>
      </c>
    </row>
    <row r="692" spans="1:10">
      <c r="A692" t="str">
        <f t="shared" si="20"/>
        <v>Martin ARADAN</v>
      </c>
      <c r="B692" t="str">
        <f t="shared" si="21"/>
        <v>ORLEANS ASFAS TRIATHLON Benjamin</v>
      </c>
      <c r="C692" t="s">
        <v>3280</v>
      </c>
      <c r="D692" t="s">
        <v>435</v>
      </c>
      <c r="E692" t="s">
        <v>3279</v>
      </c>
      <c r="F692" t="s">
        <v>3278</v>
      </c>
      <c r="G692" t="s">
        <v>21</v>
      </c>
      <c r="H692" t="s">
        <v>25</v>
      </c>
      <c r="I692" t="s">
        <v>205</v>
      </c>
      <c r="J692" t="s">
        <v>22</v>
      </c>
    </row>
    <row r="693" spans="1:10">
      <c r="A693" t="str">
        <f t="shared" si="20"/>
        <v>Cyrielle AYMON</v>
      </c>
      <c r="B693" t="str">
        <f t="shared" si="21"/>
        <v>ORLEANS ASFAS TRIATHLON Senior</v>
      </c>
      <c r="C693" t="s">
        <v>3277</v>
      </c>
      <c r="D693" t="s">
        <v>3276</v>
      </c>
      <c r="E693" t="s">
        <v>3274</v>
      </c>
      <c r="F693" t="s">
        <v>2921</v>
      </c>
      <c r="G693" t="s">
        <v>120</v>
      </c>
      <c r="H693" t="s">
        <v>25</v>
      </c>
      <c r="I693" t="s">
        <v>115</v>
      </c>
      <c r="J693" t="s">
        <v>83</v>
      </c>
    </row>
    <row r="694" spans="1:10">
      <c r="A694" t="str">
        <f t="shared" si="20"/>
        <v>Florent AYMON</v>
      </c>
      <c r="B694" t="str">
        <f t="shared" si="21"/>
        <v>ORLEANS ASFAS TRIATHLON Senior</v>
      </c>
      <c r="C694" t="s">
        <v>3275</v>
      </c>
      <c r="D694" t="s">
        <v>787</v>
      </c>
      <c r="E694" t="s">
        <v>3274</v>
      </c>
      <c r="F694" t="s">
        <v>3273</v>
      </c>
      <c r="G694" t="s">
        <v>21</v>
      </c>
      <c r="H694" t="s">
        <v>25</v>
      </c>
      <c r="I694" t="s">
        <v>84</v>
      </c>
      <c r="J694" t="s">
        <v>83</v>
      </c>
    </row>
    <row r="695" spans="1:10">
      <c r="A695" t="str">
        <f t="shared" si="20"/>
        <v>Meryl BABAULT</v>
      </c>
      <c r="B695" t="str">
        <f t="shared" si="21"/>
        <v>ORLEANS ASFAS TRIATHLON Senior</v>
      </c>
      <c r="C695" t="s">
        <v>3272</v>
      </c>
      <c r="D695" t="s">
        <v>3271</v>
      </c>
      <c r="E695" t="s">
        <v>3270</v>
      </c>
      <c r="F695" t="s">
        <v>3269</v>
      </c>
      <c r="G695" t="s">
        <v>120</v>
      </c>
      <c r="H695" t="s">
        <v>25</v>
      </c>
      <c r="I695" t="s">
        <v>84</v>
      </c>
      <c r="J695" t="s">
        <v>83</v>
      </c>
    </row>
    <row r="696" spans="1:10">
      <c r="A696" t="str">
        <f t="shared" si="20"/>
        <v>Arthur BASILLE</v>
      </c>
      <c r="B696" t="str">
        <f t="shared" si="21"/>
        <v>ORLEANS ASFAS TRIATHLON Junior</v>
      </c>
      <c r="C696" t="s">
        <v>3268</v>
      </c>
      <c r="D696" t="s">
        <v>458</v>
      </c>
      <c r="E696" t="s">
        <v>3267</v>
      </c>
      <c r="F696" t="s">
        <v>3266</v>
      </c>
      <c r="G696" t="s">
        <v>21</v>
      </c>
      <c r="H696" t="s">
        <v>25</v>
      </c>
      <c r="I696" t="s">
        <v>205</v>
      </c>
      <c r="J696" t="s">
        <v>24</v>
      </c>
    </row>
    <row r="697" spans="1:10">
      <c r="A697" t="str">
        <f t="shared" si="20"/>
        <v>Arnaud BASTARD</v>
      </c>
      <c r="B697" t="str">
        <f t="shared" si="21"/>
        <v>ORLEANS ASFAS TRIATHLON Vétéran</v>
      </c>
      <c r="C697" t="s">
        <v>3265</v>
      </c>
      <c r="D697" t="s">
        <v>769</v>
      </c>
      <c r="E697" t="s">
        <v>3264</v>
      </c>
      <c r="F697" t="s">
        <v>3263</v>
      </c>
      <c r="G697" t="s">
        <v>21</v>
      </c>
      <c r="H697" t="s">
        <v>25</v>
      </c>
      <c r="I697" t="s">
        <v>84</v>
      </c>
      <c r="J697" t="s">
        <v>96</v>
      </c>
    </row>
    <row r="698" spans="1:10">
      <c r="A698" t="str">
        <f t="shared" si="20"/>
        <v>Marie Charlotte BEAL</v>
      </c>
      <c r="B698" t="str">
        <f t="shared" si="21"/>
        <v>ORLEANS ASFAS TRIATHLON Senior</v>
      </c>
      <c r="C698" t="s">
        <v>3262</v>
      </c>
      <c r="D698" t="s">
        <v>3261</v>
      </c>
      <c r="E698" t="s">
        <v>3260</v>
      </c>
      <c r="F698" t="s">
        <v>3259</v>
      </c>
      <c r="G698" t="s">
        <v>120</v>
      </c>
      <c r="H698" t="s">
        <v>25</v>
      </c>
      <c r="I698" t="s">
        <v>84</v>
      </c>
      <c r="J698" t="s">
        <v>83</v>
      </c>
    </row>
    <row r="699" spans="1:10">
      <c r="A699" t="str">
        <f t="shared" si="20"/>
        <v>LAURENT BENITO</v>
      </c>
      <c r="B699" t="str">
        <f t="shared" si="21"/>
        <v>ORLEANS ASFAS TRIATHLON Vétéran</v>
      </c>
      <c r="C699" t="s">
        <v>3258</v>
      </c>
      <c r="D699" t="s">
        <v>852</v>
      </c>
      <c r="E699" t="s">
        <v>3257</v>
      </c>
      <c r="F699" t="s">
        <v>1355</v>
      </c>
      <c r="G699" t="s">
        <v>21</v>
      </c>
      <c r="H699" t="s">
        <v>25</v>
      </c>
      <c r="I699" t="s">
        <v>84</v>
      </c>
      <c r="J699" t="s">
        <v>96</v>
      </c>
    </row>
    <row r="700" spans="1:10">
      <c r="A700" t="str">
        <f t="shared" si="20"/>
        <v>Noe BERNOIS</v>
      </c>
      <c r="B700" t="str">
        <f t="shared" si="21"/>
        <v>ORLEANS ASFAS TRIATHLON Minime</v>
      </c>
      <c r="C700" t="s">
        <v>3256</v>
      </c>
      <c r="D700" t="s">
        <v>2232</v>
      </c>
      <c r="E700" t="s">
        <v>3255</v>
      </c>
      <c r="F700" t="s">
        <v>1388</v>
      </c>
      <c r="G700" t="s">
        <v>21</v>
      </c>
      <c r="H700" t="s">
        <v>25</v>
      </c>
      <c r="I700" t="s">
        <v>205</v>
      </c>
      <c r="J700" t="s">
        <v>23</v>
      </c>
    </row>
    <row r="701" spans="1:10">
      <c r="A701" t="str">
        <f t="shared" si="20"/>
        <v>Francois BERTHIER</v>
      </c>
      <c r="B701" t="str">
        <f t="shared" si="21"/>
        <v>ORLEANS ASFAS TRIATHLON Vétéran</v>
      </c>
      <c r="C701" t="s">
        <v>3254</v>
      </c>
      <c r="D701" t="s">
        <v>442</v>
      </c>
      <c r="E701" t="s">
        <v>3253</v>
      </c>
      <c r="F701" t="s">
        <v>3252</v>
      </c>
      <c r="G701" t="s">
        <v>21</v>
      </c>
      <c r="H701" t="s">
        <v>25</v>
      </c>
      <c r="I701" t="s">
        <v>84</v>
      </c>
      <c r="J701" t="s">
        <v>96</v>
      </c>
    </row>
    <row r="702" spans="1:10">
      <c r="A702" t="str">
        <f t="shared" si="20"/>
        <v>Pierre BERTRAND</v>
      </c>
      <c r="B702" t="str">
        <f t="shared" si="21"/>
        <v>ORLEANS ASFAS TRIATHLON Senior</v>
      </c>
      <c r="C702" t="s">
        <v>3251</v>
      </c>
      <c r="D702" t="s">
        <v>315</v>
      </c>
      <c r="E702" t="s">
        <v>3250</v>
      </c>
      <c r="F702" t="s">
        <v>3249</v>
      </c>
      <c r="G702" t="s">
        <v>21</v>
      </c>
      <c r="H702" t="s">
        <v>25</v>
      </c>
      <c r="I702" t="s">
        <v>84</v>
      </c>
      <c r="J702" t="s">
        <v>83</v>
      </c>
    </row>
    <row r="703" spans="1:10">
      <c r="A703" t="str">
        <f t="shared" si="20"/>
        <v>Damien BERY</v>
      </c>
      <c r="B703" t="str">
        <f t="shared" si="21"/>
        <v>ORLEANS ASFAS TRIATHLON Senior</v>
      </c>
      <c r="C703" t="s">
        <v>3248</v>
      </c>
      <c r="D703" t="s">
        <v>1139</v>
      </c>
      <c r="E703" t="s">
        <v>3247</v>
      </c>
      <c r="F703" t="s">
        <v>3246</v>
      </c>
      <c r="G703" t="s">
        <v>21</v>
      </c>
      <c r="H703" t="s">
        <v>25</v>
      </c>
      <c r="I703" t="s">
        <v>84</v>
      </c>
      <c r="J703" t="s">
        <v>83</v>
      </c>
    </row>
    <row r="704" spans="1:10">
      <c r="A704" t="str">
        <f t="shared" si="20"/>
        <v>Jules BESCHERON</v>
      </c>
      <c r="B704" t="str">
        <f t="shared" si="21"/>
        <v>ORLEANS ASFAS TRIATHLON Pupille</v>
      </c>
      <c r="C704" t="s">
        <v>3245</v>
      </c>
      <c r="D704" t="s">
        <v>1724</v>
      </c>
      <c r="E704" t="s">
        <v>109</v>
      </c>
      <c r="F704" t="s">
        <v>3244</v>
      </c>
      <c r="G704" t="s">
        <v>21</v>
      </c>
      <c r="H704" t="s">
        <v>25</v>
      </c>
      <c r="I704" t="s">
        <v>205</v>
      </c>
      <c r="J704" t="s">
        <v>32</v>
      </c>
    </row>
    <row r="705" spans="1:10">
      <c r="A705" t="str">
        <f t="shared" si="20"/>
        <v>Bertrand BESNARD</v>
      </c>
      <c r="B705" t="str">
        <f t="shared" si="21"/>
        <v>ORLEANS ASFAS TRIATHLON Senior</v>
      </c>
      <c r="C705" t="s">
        <v>3243</v>
      </c>
      <c r="D705" t="s">
        <v>270</v>
      </c>
      <c r="E705" t="s">
        <v>3240</v>
      </c>
      <c r="F705" t="s">
        <v>3242</v>
      </c>
      <c r="G705" t="s">
        <v>21</v>
      </c>
      <c r="H705" t="s">
        <v>25</v>
      </c>
      <c r="I705" t="s">
        <v>84</v>
      </c>
      <c r="J705" t="s">
        <v>83</v>
      </c>
    </row>
    <row r="706" spans="1:10">
      <c r="A706" t="str">
        <f t="shared" si="20"/>
        <v>JEAN MARC BESNARD</v>
      </c>
      <c r="B706" t="str">
        <f t="shared" si="21"/>
        <v>ORLEANS ASFAS TRIATHLON Vétéran</v>
      </c>
      <c r="C706" t="s">
        <v>3241</v>
      </c>
      <c r="D706" t="s">
        <v>2852</v>
      </c>
      <c r="E706" t="s">
        <v>3240</v>
      </c>
      <c r="F706" t="s">
        <v>3239</v>
      </c>
      <c r="G706" t="s">
        <v>21</v>
      </c>
      <c r="H706" t="s">
        <v>25</v>
      </c>
      <c r="I706" t="s">
        <v>84</v>
      </c>
      <c r="J706" t="s">
        <v>96</v>
      </c>
    </row>
    <row r="707" spans="1:10">
      <c r="A707" t="str">
        <f t="shared" ref="A707:A770" si="22">CONCATENATE(D707," ",E707)</f>
        <v>Olivier BESSIERE</v>
      </c>
      <c r="B707" t="str">
        <f t="shared" ref="B707:B770" si="23">CONCATENATE(H707," ",J707)</f>
        <v>ORLEANS ASFAS TRIATHLON Vétéran</v>
      </c>
      <c r="C707" t="s">
        <v>3238</v>
      </c>
      <c r="D707" t="s">
        <v>1774</v>
      </c>
      <c r="E707" t="s">
        <v>3237</v>
      </c>
      <c r="F707" t="s">
        <v>3236</v>
      </c>
      <c r="G707" t="s">
        <v>21</v>
      </c>
      <c r="H707" t="s">
        <v>25</v>
      </c>
      <c r="I707" t="s">
        <v>84</v>
      </c>
      <c r="J707" t="s">
        <v>96</v>
      </c>
    </row>
    <row r="708" spans="1:10">
      <c r="A708" t="str">
        <f t="shared" si="22"/>
        <v>Christelle BLANCHE</v>
      </c>
      <c r="B708" t="str">
        <f t="shared" si="23"/>
        <v>ORLEANS ASFAS TRIATHLON Vétéran</v>
      </c>
      <c r="C708" t="s">
        <v>3235</v>
      </c>
      <c r="D708" t="s">
        <v>155</v>
      </c>
      <c r="E708" t="s">
        <v>1760</v>
      </c>
      <c r="F708" t="s">
        <v>3234</v>
      </c>
      <c r="G708" t="s">
        <v>120</v>
      </c>
      <c r="H708" t="s">
        <v>25</v>
      </c>
      <c r="I708" t="s">
        <v>84</v>
      </c>
      <c r="J708" t="s">
        <v>96</v>
      </c>
    </row>
    <row r="709" spans="1:10">
      <c r="A709" t="str">
        <f t="shared" si="22"/>
        <v>Mathis BOISSIERE</v>
      </c>
      <c r="B709" t="str">
        <f t="shared" si="23"/>
        <v>ORLEANS ASFAS TRIATHLON Minime</v>
      </c>
      <c r="C709" t="s">
        <v>3233</v>
      </c>
      <c r="D709" t="s">
        <v>3232</v>
      </c>
      <c r="E709" t="s">
        <v>3231</v>
      </c>
      <c r="F709" t="s">
        <v>3230</v>
      </c>
      <c r="G709" t="s">
        <v>21</v>
      </c>
      <c r="H709" t="s">
        <v>25</v>
      </c>
      <c r="I709" t="s">
        <v>205</v>
      </c>
      <c r="J709" t="s">
        <v>23</v>
      </c>
    </row>
    <row r="710" spans="1:10">
      <c r="A710" t="str">
        <f t="shared" si="22"/>
        <v>Ambre BOLNET</v>
      </c>
      <c r="B710" t="str">
        <f t="shared" si="23"/>
        <v>ORLEANS ASFAS TRIATHLON Poussin</v>
      </c>
      <c r="C710" t="s">
        <v>3229</v>
      </c>
      <c r="D710" t="s">
        <v>3228</v>
      </c>
      <c r="E710" t="s">
        <v>3227</v>
      </c>
      <c r="F710" t="s">
        <v>3226</v>
      </c>
      <c r="G710" t="s">
        <v>120</v>
      </c>
      <c r="H710" t="s">
        <v>25</v>
      </c>
      <c r="I710" t="s">
        <v>205</v>
      </c>
      <c r="J710" t="s">
        <v>35</v>
      </c>
    </row>
    <row r="711" spans="1:10">
      <c r="A711" t="str">
        <f t="shared" si="22"/>
        <v>Pascal BOUCHER</v>
      </c>
      <c r="B711" t="str">
        <f t="shared" si="23"/>
        <v>ORLEANS ASFAS TRIATHLON Vétéran</v>
      </c>
      <c r="C711" t="s">
        <v>3225</v>
      </c>
      <c r="D711" t="s">
        <v>1925</v>
      </c>
      <c r="E711" t="s">
        <v>2608</v>
      </c>
      <c r="F711" t="s">
        <v>3224</v>
      </c>
      <c r="G711" t="s">
        <v>21</v>
      </c>
      <c r="H711" t="s">
        <v>25</v>
      </c>
      <c r="I711" t="s">
        <v>84</v>
      </c>
      <c r="J711" t="s">
        <v>96</v>
      </c>
    </row>
    <row r="712" spans="1:10">
      <c r="A712" t="str">
        <f t="shared" si="22"/>
        <v>Thomas BOULARD</v>
      </c>
      <c r="B712" t="str">
        <f t="shared" si="23"/>
        <v>ORLEANS ASFAS TRIATHLON Senior</v>
      </c>
      <c r="C712" t="s">
        <v>3223</v>
      </c>
      <c r="D712" t="s">
        <v>135</v>
      </c>
      <c r="E712" t="s">
        <v>3222</v>
      </c>
      <c r="F712" t="s">
        <v>3221</v>
      </c>
      <c r="G712" t="s">
        <v>21</v>
      </c>
      <c r="H712" t="s">
        <v>25</v>
      </c>
      <c r="I712" t="s">
        <v>84</v>
      </c>
      <c r="J712" t="s">
        <v>83</v>
      </c>
    </row>
    <row r="713" spans="1:10">
      <c r="A713" t="str">
        <f t="shared" si="22"/>
        <v>Laure BOUTON</v>
      </c>
      <c r="B713" t="str">
        <f t="shared" si="23"/>
        <v>ORLEANS ASFAS TRIATHLON Vétéran</v>
      </c>
      <c r="C713" t="s">
        <v>3220</v>
      </c>
      <c r="D713" t="s">
        <v>139</v>
      </c>
      <c r="E713" t="s">
        <v>3219</v>
      </c>
      <c r="F713" t="s">
        <v>3218</v>
      </c>
      <c r="G713" t="s">
        <v>120</v>
      </c>
      <c r="H713" t="s">
        <v>25</v>
      </c>
      <c r="I713" t="s">
        <v>84</v>
      </c>
      <c r="J713" t="s">
        <v>96</v>
      </c>
    </row>
    <row r="714" spans="1:10">
      <c r="A714" t="str">
        <f t="shared" si="22"/>
        <v>XAVIER BREARD</v>
      </c>
      <c r="B714" t="str">
        <f t="shared" si="23"/>
        <v>ORLEANS ASFAS TRIATHLON Vétéran</v>
      </c>
      <c r="C714" t="s">
        <v>3217</v>
      </c>
      <c r="D714" t="s">
        <v>518</v>
      </c>
      <c r="E714" t="s">
        <v>576</v>
      </c>
      <c r="F714" t="s">
        <v>3216</v>
      </c>
      <c r="G714" t="s">
        <v>21</v>
      </c>
      <c r="H714" t="s">
        <v>25</v>
      </c>
      <c r="I714" t="s">
        <v>84</v>
      </c>
      <c r="J714" t="s">
        <v>96</v>
      </c>
    </row>
    <row r="715" spans="1:10">
      <c r="A715" t="str">
        <f t="shared" si="22"/>
        <v>YANN BRISSON</v>
      </c>
      <c r="B715" t="str">
        <f t="shared" si="23"/>
        <v>ORLEANS ASFAS TRIATHLON Vétéran</v>
      </c>
      <c r="C715" t="s">
        <v>3215</v>
      </c>
      <c r="D715" t="s">
        <v>3214</v>
      </c>
      <c r="E715" t="s">
        <v>3213</v>
      </c>
      <c r="F715" t="s">
        <v>3212</v>
      </c>
      <c r="G715" t="s">
        <v>21</v>
      </c>
      <c r="H715" t="s">
        <v>25</v>
      </c>
      <c r="I715" t="s">
        <v>84</v>
      </c>
      <c r="J715" t="s">
        <v>96</v>
      </c>
    </row>
    <row r="716" spans="1:10">
      <c r="A716" t="str">
        <f t="shared" si="22"/>
        <v>Vincent CALMARD</v>
      </c>
      <c r="B716" t="str">
        <f t="shared" si="23"/>
        <v>ORLEANS ASFAS TRIATHLON Senior</v>
      </c>
      <c r="C716" t="s">
        <v>3211</v>
      </c>
      <c r="D716" t="s">
        <v>623</v>
      </c>
      <c r="E716" t="s">
        <v>3210</v>
      </c>
      <c r="F716" t="s">
        <v>3209</v>
      </c>
      <c r="G716" t="s">
        <v>21</v>
      </c>
      <c r="H716" t="s">
        <v>25</v>
      </c>
      <c r="I716" t="s">
        <v>84</v>
      </c>
      <c r="J716" t="s">
        <v>83</v>
      </c>
    </row>
    <row r="717" spans="1:10">
      <c r="A717" t="str">
        <f t="shared" si="22"/>
        <v>Frederic CANELLE</v>
      </c>
      <c r="B717" t="str">
        <f t="shared" si="23"/>
        <v>ORLEANS ASFAS TRIATHLON Vétéran</v>
      </c>
      <c r="C717" t="s">
        <v>3208</v>
      </c>
      <c r="D717" t="s">
        <v>175</v>
      </c>
      <c r="E717" t="s">
        <v>3204</v>
      </c>
      <c r="F717" t="s">
        <v>3207</v>
      </c>
      <c r="G717" t="s">
        <v>21</v>
      </c>
      <c r="H717" t="s">
        <v>25</v>
      </c>
      <c r="I717" t="s">
        <v>84</v>
      </c>
      <c r="J717" t="s">
        <v>96</v>
      </c>
    </row>
    <row r="718" spans="1:10">
      <c r="A718" t="str">
        <f t="shared" si="22"/>
        <v>Eleonore CANELLE</v>
      </c>
      <c r="B718" t="str">
        <f t="shared" si="23"/>
        <v>ORLEANS ASFAS TRIATHLON Minime</v>
      </c>
      <c r="C718" t="s">
        <v>3206</v>
      </c>
      <c r="D718" t="s">
        <v>3205</v>
      </c>
      <c r="E718" t="s">
        <v>3204</v>
      </c>
      <c r="F718" t="s">
        <v>3203</v>
      </c>
      <c r="G718" t="s">
        <v>120</v>
      </c>
      <c r="H718" t="s">
        <v>25</v>
      </c>
      <c r="I718" t="s">
        <v>205</v>
      </c>
      <c r="J718" t="s">
        <v>23</v>
      </c>
    </row>
    <row r="719" spans="1:10">
      <c r="A719" t="str">
        <f t="shared" si="22"/>
        <v>OSCAR CANET</v>
      </c>
      <c r="B719" t="str">
        <f t="shared" si="23"/>
        <v>ORLEANS ASFAS TRIATHLON Cadet</v>
      </c>
      <c r="C719" t="s">
        <v>3202</v>
      </c>
      <c r="D719" t="s">
        <v>3201</v>
      </c>
      <c r="E719" t="s">
        <v>3200</v>
      </c>
      <c r="F719" t="s">
        <v>3199</v>
      </c>
      <c r="G719" t="s">
        <v>21</v>
      </c>
      <c r="H719" t="s">
        <v>25</v>
      </c>
      <c r="I719" t="s">
        <v>205</v>
      </c>
      <c r="J719" t="s">
        <v>20</v>
      </c>
    </row>
    <row r="720" spans="1:10">
      <c r="A720" t="str">
        <f t="shared" si="22"/>
        <v>Sarah CARBONNIER</v>
      </c>
      <c r="B720" t="str">
        <f t="shared" si="23"/>
        <v>ORLEANS ASFAS TRIATHLON Senior</v>
      </c>
      <c r="C720" t="s">
        <v>3198</v>
      </c>
      <c r="D720" t="s">
        <v>2582</v>
      </c>
      <c r="E720" t="s">
        <v>3197</v>
      </c>
      <c r="F720" t="s">
        <v>3196</v>
      </c>
      <c r="G720" t="s">
        <v>120</v>
      </c>
      <c r="H720" t="s">
        <v>25</v>
      </c>
      <c r="I720" t="s">
        <v>84</v>
      </c>
      <c r="J720" t="s">
        <v>83</v>
      </c>
    </row>
    <row r="721" spans="1:10">
      <c r="A721" t="str">
        <f t="shared" si="22"/>
        <v>Augustin CAUCHARD</v>
      </c>
      <c r="B721" t="str">
        <f t="shared" si="23"/>
        <v>ORLEANS ASFAS TRIATHLON Pupille</v>
      </c>
      <c r="C721" t="s">
        <v>3195</v>
      </c>
      <c r="D721" t="s">
        <v>1613</v>
      </c>
      <c r="E721" t="s">
        <v>3194</v>
      </c>
      <c r="F721" t="s">
        <v>2098</v>
      </c>
      <c r="G721" t="s">
        <v>21</v>
      </c>
      <c r="H721" t="s">
        <v>25</v>
      </c>
      <c r="I721" t="s">
        <v>205</v>
      </c>
      <c r="J721" t="s">
        <v>32</v>
      </c>
    </row>
    <row r="722" spans="1:10">
      <c r="A722" t="str">
        <f t="shared" si="22"/>
        <v>Mathieu CHARLET</v>
      </c>
      <c r="B722" t="str">
        <f t="shared" si="23"/>
        <v>ORLEANS ASFAS TRIATHLON Benjamin</v>
      </c>
      <c r="C722" t="s">
        <v>3193</v>
      </c>
      <c r="D722" t="s">
        <v>143</v>
      </c>
      <c r="E722" t="s">
        <v>3192</v>
      </c>
      <c r="F722" t="s">
        <v>3191</v>
      </c>
      <c r="G722" t="s">
        <v>21</v>
      </c>
      <c r="H722" t="s">
        <v>25</v>
      </c>
      <c r="I722" t="s">
        <v>205</v>
      </c>
      <c r="J722" t="s">
        <v>22</v>
      </c>
    </row>
    <row r="723" spans="1:10">
      <c r="A723" t="str">
        <f t="shared" si="22"/>
        <v>CHRISTOPHE CHENUT</v>
      </c>
      <c r="B723" t="str">
        <f t="shared" si="23"/>
        <v>ORLEANS ASFAS TRIATHLON Vétéran</v>
      </c>
      <c r="C723" t="s">
        <v>3190</v>
      </c>
      <c r="D723" t="s">
        <v>454</v>
      </c>
      <c r="E723" t="s">
        <v>3189</v>
      </c>
      <c r="F723" t="s">
        <v>3188</v>
      </c>
      <c r="G723" t="s">
        <v>21</v>
      </c>
      <c r="H723" t="s">
        <v>25</v>
      </c>
      <c r="I723" t="s">
        <v>84</v>
      </c>
      <c r="J723" t="s">
        <v>96</v>
      </c>
    </row>
    <row r="724" spans="1:10">
      <c r="A724" t="str">
        <f t="shared" si="22"/>
        <v>SARAH CHEVAL</v>
      </c>
      <c r="B724" t="str">
        <f t="shared" si="23"/>
        <v>ORLEANS ASFAS TRIATHLON Minime</v>
      </c>
      <c r="C724" t="s">
        <v>3187</v>
      </c>
      <c r="D724" t="s">
        <v>3186</v>
      </c>
      <c r="E724" t="s">
        <v>3185</v>
      </c>
      <c r="F724" t="s">
        <v>3184</v>
      </c>
      <c r="G724" t="s">
        <v>120</v>
      </c>
      <c r="H724" t="s">
        <v>25</v>
      </c>
      <c r="I724" t="s">
        <v>205</v>
      </c>
      <c r="J724" t="s">
        <v>23</v>
      </c>
    </row>
    <row r="725" spans="1:10">
      <c r="A725" t="str">
        <f t="shared" si="22"/>
        <v>Nathalie CHEVALLIER</v>
      </c>
      <c r="B725" t="str">
        <f t="shared" si="23"/>
        <v>ORLEANS ASFAS TRIATHLON Vétéran</v>
      </c>
      <c r="C725" t="s">
        <v>3183</v>
      </c>
      <c r="D725" t="s">
        <v>674</v>
      </c>
      <c r="E725" t="s">
        <v>3182</v>
      </c>
      <c r="F725" t="s">
        <v>3181</v>
      </c>
      <c r="G725" t="s">
        <v>120</v>
      </c>
      <c r="H725" t="s">
        <v>25</v>
      </c>
      <c r="I725" t="s">
        <v>115</v>
      </c>
      <c r="J725" t="s">
        <v>96</v>
      </c>
    </row>
    <row r="726" spans="1:10">
      <c r="A726" t="str">
        <f t="shared" si="22"/>
        <v>MELISSA CHOULEYSKO</v>
      </c>
      <c r="B726" t="str">
        <f t="shared" si="23"/>
        <v>ORLEANS ASFAS TRIATHLON Senior</v>
      </c>
      <c r="C726" t="s">
        <v>3180</v>
      </c>
      <c r="D726" t="s">
        <v>3179</v>
      </c>
      <c r="E726" t="s">
        <v>3178</v>
      </c>
      <c r="F726" t="s">
        <v>3177</v>
      </c>
      <c r="G726" t="s">
        <v>120</v>
      </c>
      <c r="H726" t="s">
        <v>25</v>
      </c>
      <c r="I726" t="s">
        <v>84</v>
      </c>
      <c r="J726" t="s">
        <v>83</v>
      </c>
    </row>
    <row r="727" spans="1:10">
      <c r="A727" t="str">
        <f t="shared" si="22"/>
        <v>Alex COLLART</v>
      </c>
      <c r="B727" t="str">
        <f t="shared" si="23"/>
        <v>ORLEANS ASFAS TRIATHLON Benjamin</v>
      </c>
      <c r="C727" t="s">
        <v>3176</v>
      </c>
      <c r="D727" t="s">
        <v>3175</v>
      </c>
      <c r="E727" t="s">
        <v>3174</v>
      </c>
      <c r="F727" t="s">
        <v>3173</v>
      </c>
      <c r="G727" t="s">
        <v>21</v>
      </c>
      <c r="H727" t="s">
        <v>25</v>
      </c>
      <c r="I727" t="s">
        <v>205</v>
      </c>
      <c r="J727" t="s">
        <v>22</v>
      </c>
    </row>
    <row r="728" spans="1:10">
      <c r="A728" t="str">
        <f t="shared" si="22"/>
        <v>Allan COLOMB</v>
      </c>
      <c r="B728" t="str">
        <f t="shared" si="23"/>
        <v>ORLEANS ASFAS TRIATHLON Senior</v>
      </c>
      <c r="C728" t="s">
        <v>3172</v>
      </c>
      <c r="D728" t="s">
        <v>3171</v>
      </c>
      <c r="E728" t="s">
        <v>3170</v>
      </c>
      <c r="F728" t="s">
        <v>3169</v>
      </c>
      <c r="G728" t="s">
        <v>21</v>
      </c>
      <c r="H728" t="s">
        <v>25</v>
      </c>
      <c r="I728" t="s">
        <v>84</v>
      </c>
      <c r="J728" t="s">
        <v>83</v>
      </c>
    </row>
    <row r="729" spans="1:10">
      <c r="A729" t="str">
        <f t="shared" si="22"/>
        <v>CELINE COULONGEAT</v>
      </c>
      <c r="B729" t="str">
        <f t="shared" si="23"/>
        <v>ORLEANS ASFAS TRIATHLON Vétéran</v>
      </c>
      <c r="C729" t="s">
        <v>3168</v>
      </c>
      <c r="D729" t="s">
        <v>526</v>
      </c>
      <c r="E729" t="s">
        <v>3167</v>
      </c>
      <c r="F729" t="s">
        <v>3166</v>
      </c>
      <c r="G729" t="s">
        <v>120</v>
      </c>
      <c r="H729" t="s">
        <v>25</v>
      </c>
      <c r="I729" t="s">
        <v>84</v>
      </c>
      <c r="J729" t="s">
        <v>96</v>
      </c>
    </row>
    <row r="730" spans="1:10">
      <c r="A730" t="str">
        <f t="shared" si="22"/>
        <v>MAGALI CROIX</v>
      </c>
      <c r="B730" t="str">
        <f t="shared" si="23"/>
        <v>ORLEANS ASFAS TRIATHLON Vétéran</v>
      </c>
      <c r="C730" t="s">
        <v>3165</v>
      </c>
      <c r="D730" t="s">
        <v>1487</v>
      </c>
      <c r="E730" t="s">
        <v>3164</v>
      </c>
      <c r="F730" t="s">
        <v>3163</v>
      </c>
      <c r="G730" t="s">
        <v>120</v>
      </c>
      <c r="H730" t="s">
        <v>25</v>
      </c>
      <c r="I730" t="s">
        <v>84</v>
      </c>
      <c r="J730" t="s">
        <v>96</v>
      </c>
    </row>
    <row r="731" spans="1:10">
      <c r="A731" t="str">
        <f t="shared" si="22"/>
        <v>Romane CROSNIER LETURCQ</v>
      </c>
      <c r="B731" t="str">
        <f t="shared" si="23"/>
        <v>ORLEANS ASFAS TRIATHLON Pupille</v>
      </c>
      <c r="C731" t="s">
        <v>3162</v>
      </c>
      <c r="D731" t="s">
        <v>3149</v>
      </c>
      <c r="E731" t="s">
        <v>3161</v>
      </c>
      <c r="F731" t="s">
        <v>3160</v>
      </c>
      <c r="G731" t="s">
        <v>120</v>
      </c>
      <c r="H731" t="s">
        <v>25</v>
      </c>
      <c r="I731" t="s">
        <v>205</v>
      </c>
      <c r="J731" t="s">
        <v>32</v>
      </c>
    </row>
    <row r="732" spans="1:10">
      <c r="A732" t="str">
        <f t="shared" si="22"/>
        <v>Nicolas DA CUNHA</v>
      </c>
      <c r="B732" t="str">
        <f t="shared" si="23"/>
        <v>ORLEANS ASFAS TRIATHLON Vétéran</v>
      </c>
      <c r="C732" t="s">
        <v>3159</v>
      </c>
      <c r="D732" t="s">
        <v>87</v>
      </c>
      <c r="E732" t="s">
        <v>3158</v>
      </c>
      <c r="F732" t="s">
        <v>3157</v>
      </c>
      <c r="G732" t="s">
        <v>21</v>
      </c>
      <c r="H732" t="s">
        <v>25</v>
      </c>
      <c r="I732" t="s">
        <v>84</v>
      </c>
      <c r="J732" t="s">
        <v>96</v>
      </c>
    </row>
    <row r="733" spans="1:10">
      <c r="A733" t="str">
        <f t="shared" si="22"/>
        <v>Thibault DE CARVALHO</v>
      </c>
      <c r="B733" t="str">
        <f t="shared" si="23"/>
        <v>ORLEANS ASFAS TRIATHLON Senior</v>
      </c>
      <c r="C733" t="s">
        <v>3156</v>
      </c>
      <c r="D733" t="s">
        <v>2892</v>
      </c>
      <c r="E733" t="s">
        <v>3155</v>
      </c>
      <c r="F733" t="s">
        <v>3154</v>
      </c>
      <c r="G733" t="s">
        <v>21</v>
      </c>
      <c r="H733" t="s">
        <v>25</v>
      </c>
      <c r="I733" t="s">
        <v>84</v>
      </c>
      <c r="J733" t="s">
        <v>83</v>
      </c>
    </row>
    <row r="734" spans="1:10">
      <c r="A734" t="str">
        <f t="shared" si="22"/>
        <v>Leon DE GROULARD</v>
      </c>
      <c r="B734" t="str">
        <f t="shared" si="23"/>
        <v>ORLEANS ASFAS TRIATHLON Pupille</v>
      </c>
      <c r="C734" t="s">
        <v>3153</v>
      </c>
      <c r="D734" t="s">
        <v>1314</v>
      </c>
      <c r="E734" t="s">
        <v>3152</v>
      </c>
      <c r="F734" t="s">
        <v>3151</v>
      </c>
      <c r="G734" t="s">
        <v>21</v>
      </c>
      <c r="H734" t="s">
        <v>25</v>
      </c>
      <c r="I734" t="s">
        <v>205</v>
      </c>
      <c r="J734" t="s">
        <v>32</v>
      </c>
    </row>
    <row r="735" spans="1:10">
      <c r="A735" t="str">
        <f t="shared" si="22"/>
        <v>Steve DELABORDE</v>
      </c>
      <c r="B735" t="str">
        <f t="shared" si="23"/>
        <v>ORLEANS ASFAS TRIATHLON Vétéran</v>
      </c>
      <c r="C735" t="s">
        <v>3147</v>
      </c>
      <c r="D735" t="s">
        <v>1483</v>
      </c>
      <c r="E735" t="s">
        <v>3146</v>
      </c>
      <c r="F735" t="s">
        <v>3145</v>
      </c>
      <c r="G735" t="s">
        <v>21</v>
      </c>
      <c r="H735" t="s">
        <v>25</v>
      </c>
      <c r="I735" t="s">
        <v>84</v>
      </c>
      <c r="J735" t="s">
        <v>96</v>
      </c>
    </row>
    <row r="736" spans="1:10">
      <c r="A736" t="str">
        <f t="shared" si="22"/>
        <v>Romane DELABORDE</v>
      </c>
      <c r="B736" t="str">
        <f t="shared" si="23"/>
        <v>ORLEANS ASFAS TRIATHLON Minime</v>
      </c>
      <c r="C736" t="s">
        <v>3150</v>
      </c>
      <c r="D736" t="s">
        <v>3149</v>
      </c>
      <c r="E736" t="s">
        <v>3146</v>
      </c>
      <c r="F736" t="s">
        <v>3148</v>
      </c>
      <c r="G736" t="s">
        <v>120</v>
      </c>
      <c r="H736" t="s">
        <v>25</v>
      </c>
      <c r="I736" t="s">
        <v>205</v>
      </c>
      <c r="J736" t="s">
        <v>23</v>
      </c>
    </row>
    <row r="737" spans="1:10">
      <c r="A737" t="str">
        <f t="shared" si="22"/>
        <v>THIERRY DELAFOY</v>
      </c>
      <c r="B737" t="str">
        <f t="shared" si="23"/>
        <v>ORLEANS ASFAS TRIATHLON Vétéran</v>
      </c>
      <c r="C737" t="s">
        <v>3144</v>
      </c>
      <c r="D737" t="s">
        <v>545</v>
      </c>
      <c r="E737" t="s">
        <v>3143</v>
      </c>
      <c r="F737" t="s">
        <v>3142</v>
      </c>
      <c r="G737" t="s">
        <v>21</v>
      </c>
      <c r="H737" t="s">
        <v>25</v>
      </c>
      <c r="I737" t="s">
        <v>84</v>
      </c>
      <c r="J737" t="s">
        <v>96</v>
      </c>
    </row>
    <row r="738" spans="1:10">
      <c r="A738" t="str">
        <f t="shared" si="22"/>
        <v>NICOLAS DESCHAMPS</v>
      </c>
      <c r="B738" t="str">
        <f t="shared" si="23"/>
        <v>ORLEANS ASFAS TRIATHLON Vétéran</v>
      </c>
      <c r="C738" t="s">
        <v>3141</v>
      </c>
      <c r="D738" t="s">
        <v>1810</v>
      </c>
      <c r="E738" t="s">
        <v>3140</v>
      </c>
      <c r="F738" t="s">
        <v>3139</v>
      </c>
      <c r="G738" t="s">
        <v>21</v>
      </c>
      <c r="H738" t="s">
        <v>25</v>
      </c>
      <c r="I738" t="s">
        <v>84</v>
      </c>
      <c r="J738" t="s">
        <v>96</v>
      </c>
    </row>
    <row r="739" spans="1:10">
      <c r="A739" t="str">
        <f t="shared" si="22"/>
        <v>MORGANE DOISNEAU</v>
      </c>
      <c r="B739" t="str">
        <f t="shared" si="23"/>
        <v>ORLEANS ASFAS TRIATHLON Senior</v>
      </c>
      <c r="C739" t="s">
        <v>3138</v>
      </c>
      <c r="D739" t="s">
        <v>3137</v>
      </c>
      <c r="E739" t="s">
        <v>3129</v>
      </c>
      <c r="F739" t="s">
        <v>3136</v>
      </c>
      <c r="G739" t="s">
        <v>120</v>
      </c>
      <c r="H739" t="s">
        <v>25</v>
      </c>
      <c r="I739" t="s">
        <v>84</v>
      </c>
      <c r="J739" t="s">
        <v>83</v>
      </c>
    </row>
    <row r="740" spans="1:10">
      <c r="A740" t="str">
        <f t="shared" si="22"/>
        <v>MAGALI DOISNEAU</v>
      </c>
      <c r="B740" t="str">
        <f t="shared" si="23"/>
        <v>ORLEANS ASFAS TRIATHLON Vétéran</v>
      </c>
      <c r="C740" t="s">
        <v>3135</v>
      </c>
      <c r="D740" t="s">
        <v>1487</v>
      </c>
      <c r="E740" t="s">
        <v>3129</v>
      </c>
      <c r="F740" t="s">
        <v>3134</v>
      </c>
      <c r="G740" t="s">
        <v>120</v>
      </c>
      <c r="H740" t="s">
        <v>25</v>
      </c>
      <c r="I740" t="s">
        <v>84</v>
      </c>
      <c r="J740" t="s">
        <v>96</v>
      </c>
    </row>
    <row r="741" spans="1:10">
      <c r="A741" t="str">
        <f t="shared" si="22"/>
        <v>Leo DOISNEAU</v>
      </c>
      <c r="B741" t="str">
        <f t="shared" si="23"/>
        <v>ORLEANS ASFAS TRIATHLON Junior</v>
      </c>
      <c r="C741" t="s">
        <v>3133</v>
      </c>
      <c r="D741" t="s">
        <v>233</v>
      </c>
      <c r="E741" t="s">
        <v>3129</v>
      </c>
      <c r="F741" t="s">
        <v>3132</v>
      </c>
      <c r="G741" t="s">
        <v>21</v>
      </c>
      <c r="H741" t="s">
        <v>25</v>
      </c>
      <c r="I741" t="s">
        <v>205</v>
      </c>
      <c r="J741" t="s">
        <v>24</v>
      </c>
    </row>
    <row r="742" spans="1:10">
      <c r="A742" t="str">
        <f t="shared" si="22"/>
        <v>SEBASTIEN DOISNEAU</v>
      </c>
      <c r="B742" t="str">
        <f t="shared" si="23"/>
        <v>ORLEANS ASFAS TRIATHLON Vétéran</v>
      </c>
      <c r="C742" t="s">
        <v>3131</v>
      </c>
      <c r="D742" t="s">
        <v>3130</v>
      </c>
      <c r="E742" t="s">
        <v>3129</v>
      </c>
      <c r="F742" t="s">
        <v>3128</v>
      </c>
      <c r="G742" t="s">
        <v>21</v>
      </c>
      <c r="H742" t="s">
        <v>25</v>
      </c>
      <c r="I742" t="s">
        <v>84</v>
      </c>
      <c r="J742" t="s">
        <v>96</v>
      </c>
    </row>
    <row r="743" spans="1:10">
      <c r="A743" t="str">
        <f t="shared" si="22"/>
        <v>HUBERT DROGUET</v>
      </c>
      <c r="B743" t="str">
        <f t="shared" si="23"/>
        <v>ORLEANS ASFAS TRIATHLON Vétéran</v>
      </c>
      <c r="C743" t="s">
        <v>3127</v>
      </c>
      <c r="D743" t="s">
        <v>2046</v>
      </c>
      <c r="E743" t="s">
        <v>3126</v>
      </c>
      <c r="F743" t="s">
        <v>3125</v>
      </c>
      <c r="G743" t="s">
        <v>21</v>
      </c>
      <c r="H743" t="s">
        <v>25</v>
      </c>
      <c r="I743" t="s">
        <v>84</v>
      </c>
      <c r="J743" t="s">
        <v>96</v>
      </c>
    </row>
    <row r="744" spans="1:10">
      <c r="A744" t="str">
        <f t="shared" si="22"/>
        <v>Simon DUBOIS</v>
      </c>
      <c r="B744" t="str">
        <f t="shared" si="23"/>
        <v>ORLEANS ASFAS TRIATHLON Minime</v>
      </c>
      <c r="C744" t="s">
        <v>3124</v>
      </c>
      <c r="D744" t="s">
        <v>832</v>
      </c>
      <c r="E744" t="s">
        <v>199</v>
      </c>
      <c r="F744" t="s">
        <v>3123</v>
      </c>
      <c r="G744" t="s">
        <v>21</v>
      </c>
      <c r="H744" t="s">
        <v>25</v>
      </c>
      <c r="I744" t="s">
        <v>205</v>
      </c>
      <c r="J744" t="s">
        <v>23</v>
      </c>
    </row>
    <row r="745" spans="1:10">
      <c r="A745" t="str">
        <f t="shared" si="22"/>
        <v>Helene DUMONTET</v>
      </c>
      <c r="B745" t="str">
        <f t="shared" si="23"/>
        <v>ORLEANS ASFAS TRIATHLON Senior</v>
      </c>
      <c r="C745" t="s">
        <v>3122</v>
      </c>
      <c r="D745" t="s">
        <v>3121</v>
      </c>
      <c r="E745" t="s">
        <v>3120</v>
      </c>
      <c r="F745" t="s">
        <v>3119</v>
      </c>
      <c r="G745" t="s">
        <v>120</v>
      </c>
      <c r="H745" t="s">
        <v>25</v>
      </c>
      <c r="I745" t="s">
        <v>84</v>
      </c>
      <c r="J745" t="s">
        <v>83</v>
      </c>
    </row>
    <row r="746" spans="1:10">
      <c r="A746" t="str">
        <f t="shared" si="22"/>
        <v>FABRICE DURAND</v>
      </c>
      <c r="B746" t="str">
        <f t="shared" si="23"/>
        <v>ORLEANS ASFAS TRIATHLON Vétéran</v>
      </c>
      <c r="C746" t="s">
        <v>3118</v>
      </c>
      <c r="D746" t="s">
        <v>1425</v>
      </c>
      <c r="E746" t="s">
        <v>2142</v>
      </c>
      <c r="F746" t="s">
        <v>3117</v>
      </c>
      <c r="G746" t="s">
        <v>21</v>
      </c>
      <c r="H746" t="s">
        <v>25</v>
      </c>
      <c r="I746" t="s">
        <v>84</v>
      </c>
      <c r="J746" t="s">
        <v>96</v>
      </c>
    </row>
    <row r="747" spans="1:10">
      <c r="A747" t="str">
        <f t="shared" si="22"/>
        <v>Jean Francois DURAND</v>
      </c>
      <c r="B747" t="str">
        <f t="shared" si="23"/>
        <v>ORLEANS ASFAS TRIATHLON Vétéran</v>
      </c>
      <c r="C747" t="s">
        <v>3116</v>
      </c>
      <c r="D747" t="s">
        <v>2049</v>
      </c>
      <c r="E747" t="s">
        <v>2142</v>
      </c>
      <c r="F747" t="s">
        <v>3115</v>
      </c>
      <c r="G747" t="s">
        <v>21</v>
      </c>
      <c r="H747" t="s">
        <v>25</v>
      </c>
      <c r="I747" t="s">
        <v>84</v>
      </c>
      <c r="J747" t="s">
        <v>96</v>
      </c>
    </row>
    <row r="748" spans="1:10">
      <c r="A748" t="str">
        <f t="shared" si="22"/>
        <v xml:space="preserve">Guillaume EMOURGEON </v>
      </c>
      <c r="B748" t="str">
        <f t="shared" si="23"/>
        <v>ORLEANS ASFAS TRIATHLON Senior</v>
      </c>
      <c r="C748" t="s">
        <v>3114</v>
      </c>
      <c r="D748" t="s">
        <v>907</v>
      </c>
      <c r="E748" t="s">
        <v>3113</v>
      </c>
      <c r="F748" t="s">
        <v>3112</v>
      </c>
      <c r="G748" t="s">
        <v>21</v>
      </c>
      <c r="H748" t="s">
        <v>25</v>
      </c>
      <c r="I748" t="s">
        <v>84</v>
      </c>
      <c r="J748" t="s">
        <v>83</v>
      </c>
    </row>
    <row r="749" spans="1:10">
      <c r="A749" t="str">
        <f t="shared" si="22"/>
        <v>Benoist ENGELHARD</v>
      </c>
      <c r="B749" t="str">
        <f t="shared" si="23"/>
        <v>ORLEANS ASFAS TRIATHLON Vétéran</v>
      </c>
      <c r="C749" t="s">
        <v>3111</v>
      </c>
      <c r="D749" t="s">
        <v>3110</v>
      </c>
      <c r="E749" t="s">
        <v>3109</v>
      </c>
      <c r="F749" t="s">
        <v>3108</v>
      </c>
      <c r="G749" t="s">
        <v>21</v>
      </c>
      <c r="H749" t="s">
        <v>25</v>
      </c>
      <c r="I749" t="s">
        <v>84</v>
      </c>
      <c r="J749" t="s">
        <v>96</v>
      </c>
    </row>
    <row r="750" spans="1:10">
      <c r="A750" t="str">
        <f t="shared" si="22"/>
        <v>Jean Vincent FEREC</v>
      </c>
      <c r="B750" t="str">
        <f t="shared" si="23"/>
        <v>ORLEANS ASFAS TRIATHLON Vétéran</v>
      </c>
      <c r="C750" t="s">
        <v>5991</v>
      </c>
      <c r="D750" t="s">
        <v>5990</v>
      </c>
      <c r="E750" t="s">
        <v>5989</v>
      </c>
      <c r="F750" t="s">
        <v>5988</v>
      </c>
      <c r="G750" t="s">
        <v>21</v>
      </c>
      <c r="H750" t="s">
        <v>25</v>
      </c>
      <c r="I750" t="s">
        <v>84</v>
      </c>
      <c r="J750" t="s">
        <v>96</v>
      </c>
    </row>
    <row r="751" spans="1:10">
      <c r="A751" t="str">
        <f t="shared" si="22"/>
        <v>Sandrine FILLION</v>
      </c>
      <c r="B751" t="str">
        <f t="shared" si="23"/>
        <v>ORLEANS ASFAS TRIATHLON Vétéran</v>
      </c>
      <c r="C751" t="s">
        <v>3107</v>
      </c>
      <c r="D751" t="s">
        <v>117</v>
      </c>
      <c r="E751" t="s">
        <v>3106</v>
      </c>
      <c r="F751" t="s">
        <v>3105</v>
      </c>
      <c r="G751" t="s">
        <v>120</v>
      </c>
      <c r="H751" t="s">
        <v>25</v>
      </c>
      <c r="I751" t="s">
        <v>84</v>
      </c>
      <c r="J751" t="s">
        <v>96</v>
      </c>
    </row>
    <row r="752" spans="1:10">
      <c r="A752" t="str">
        <f t="shared" si="22"/>
        <v>DANY GADEAU</v>
      </c>
      <c r="B752" t="str">
        <f t="shared" si="23"/>
        <v>ORLEANS ASFAS TRIATHLON Vétéran</v>
      </c>
      <c r="C752" t="s">
        <v>3104</v>
      </c>
      <c r="D752" t="s">
        <v>3103</v>
      </c>
      <c r="E752" t="s">
        <v>3102</v>
      </c>
      <c r="F752" t="s">
        <v>3101</v>
      </c>
      <c r="G752" t="s">
        <v>21</v>
      </c>
      <c r="H752" t="s">
        <v>25</v>
      </c>
      <c r="I752" t="s">
        <v>84</v>
      </c>
      <c r="J752" t="s">
        <v>96</v>
      </c>
    </row>
    <row r="753" spans="1:10">
      <c r="A753" t="str">
        <f t="shared" si="22"/>
        <v>Yolande GAFFIE</v>
      </c>
      <c r="B753" t="str">
        <f t="shared" si="23"/>
        <v>ORLEANS ASFAS TRIATHLON Vétéran</v>
      </c>
      <c r="C753" t="s">
        <v>3100</v>
      </c>
      <c r="D753" t="s">
        <v>3099</v>
      </c>
      <c r="E753" t="s">
        <v>3098</v>
      </c>
      <c r="F753" t="s">
        <v>3097</v>
      </c>
      <c r="G753" t="s">
        <v>120</v>
      </c>
      <c r="H753" t="s">
        <v>25</v>
      </c>
      <c r="I753" t="s">
        <v>84</v>
      </c>
      <c r="J753" t="s">
        <v>96</v>
      </c>
    </row>
    <row r="754" spans="1:10">
      <c r="A754" t="str">
        <f t="shared" si="22"/>
        <v>LEOPOL GAILLARD</v>
      </c>
      <c r="B754" t="str">
        <f t="shared" si="23"/>
        <v>ORLEANS ASFAS TRIATHLON Minime</v>
      </c>
      <c r="C754" t="s">
        <v>3096</v>
      </c>
      <c r="D754" t="s">
        <v>3095</v>
      </c>
      <c r="E754" t="s">
        <v>2113</v>
      </c>
      <c r="F754" t="s">
        <v>3094</v>
      </c>
      <c r="G754" t="s">
        <v>21</v>
      </c>
      <c r="H754" t="s">
        <v>25</v>
      </c>
      <c r="I754" t="s">
        <v>205</v>
      </c>
      <c r="J754" t="s">
        <v>23</v>
      </c>
    </row>
    <row r="755" spans="1:10">
      <c r="A755" t="str">
        <f t="shared" si="22"/>
        <v xml:space="preserve">David GAUTROT </v>
      </c>
      <c r="B755" t="str">
        <f t="shared" si="23"/>
        <v>ORLEANS ASFAS TRIATHLON Vétéran</v>
      </c>
      <c r="C755" t="s">
        <v>3093</v>
      </c>
      <c r="D755" t="s">
        <v>848</v>
      </c>
      <c r="E755" t="s">
        <v>3092</v>
      </c>
      <c r="F755" t="s">
        <v>3091</v>
      </c>
      <c r="G755" t="s">
        <v>21</v>
      </c>
      <c r="H755" t="s">
        <v>25</v>
      </c>
      <c r="I755" t="s">
        <v>84</v>
      </c>
      <c r="J755" t="s">
        <v>96</v>
      </c>
    </row>
    <row r="756" spans="1:10">
      <c r="A756" t="str">
        <f t="shared" si="22"/>
        <v>Brice GILLAIZEAU TETARD</v>
      </c>
      <c r="B756" t="str">
        <f t="shared" si="23"/>
        <v>ORLEANS ASFAS TRIATHLON Vétéran</v>
      </c>
      <c r="C756" t="s">
        <v>3090</v>
      </c>
      <c r="D756" t="s">
        <v>3089</v>
      </c>
      <c r="E756" t="s">
        <v>3086</v>
      </c>
      <c r="F756" t="s">
        <v>3088</v>
      </c>
      <c r="G756" t="s">
        <v>21</v>
      </c>
      <c r="H756" t="s">
        <v>25</v>
      </c>
      <c r="I756" t="s">
        <v>84</v>
      </c>
      <c r="J756" t="s">
        <v>96</v>
      </c>
    </row>
    <row r="757" spans="1:10">
      <c r="A757" t="str">
        <f t="shared" si="22"/>
        <v>Isabelle GILLAIZEAU TETARD</v>
      </c>
      <c r="B757" t="str">
        <f t="shared" si="23"/>
        <v>ORLEANS ASFAS TRIATHLON Vétéran</v>
      </c>
      <c r="C757" t="s">
        <v>3087</v>
      </c>
      <c r="D757" t="s">
        <v>1562</v>
      </c>
      <c r="E757" t="s">
        <v>3086</v>
      </c>
      <c r="F757" t="s">
        <v>3085</v>
      </c>
      <c r="G757" t="s">
        <v>120</v>
      </c>
      <c r="H757" t="s">
        <v>25</v>
      </c>
      <c r="I757" t="s">
        <v>84</v>
      </c>
      <c r="J757" t="s">
        <v>96</v>
      </c>
    </row>
    <row r="758" spans="1:10">
      <c r="A758" t="str">
        <f t="shared" si="22"/>
        <v>NOWEN GUERIN</v>
      </c>
      <c r="B758" t="str">
        <f t="shared" si="23"/>
        <v>ORLEANS ASFAS TRIATHLON Pupille</v>
      </c>
      <c r="C758" t="s">
        <v>3084</v>
      </c>
      <c r="D758" t="s">
        <v>3083</v>
      </c>
      <c r="E758" t="s">
        <v>1044</v>
      </c>
      <c r="F758" t="s">
        <v>1372</v>
      </c>
      <c r="G758" t="s">
        <v>21</v>
      </c>
      <c r="H758" t="s">
        <v>25</v>
      </c>
      <c r="I758" t="s">
        <v>205</v>
      </c>
      <c r="J758" t="s">
        <v>32</v>
      </c>
    </row>
    <row r="759" spans="1:10">
      <c r="A759" t="str">
        <f t="shared" si="22"/>
        <v>MATHILDA GUERRERO SANCHEZ</v>
      </c>
      <c r="B759" t="str">
        <f t="shared" si="23"/>
        <v>ORLEANS ASFAS TRIATHLON Pupille</v>
      </c>
      <c r="C759" t="s">
        <v>3082</v>
      </c>
      <c r="D759" t="s">
        <v>3081</v>
      </c>
      <c r="E759" t="s">
        <v>3080</v>
      </c>
      <c r="F759" t="s">
        <v>3079</v>
      </c>
      <c r="G759" t="s">
        <v>120</v>
      </c>
      <c r="H759" t="s">
        <v>25</v>
      </c>
      <c r="I759" t="s">
        <v>205</v>
      </c>
      <c r="J759" t="s">
        <v>32</v>
      </c>
    </row>
    <row r="760" spans="1:10">
      <c r="A760" t="str">
        <f t="shared" si="22"/>
        <v>ANNE LAURENCE HOAREAU</v>
      </c>
      <c r="B760" t="str">
        <f t="shared" si="23"/>
        <v>ORLEANS ASFAS TRIATHLON Senior</v>
      </c>
      <c r="C760" t="s">
        <v>3078</v>
      </c>
      <c r="D760" t="s">
        <v>3077</v>
      </c>
      <c r="E760" t="s">
        <v>3076</v>
      </c>
      <c r="F760" t="s">
        <v>3075</v>
      </c>
      <c r="G760" t="s">
        <v>120</v>
      </c>
      <c r="H760" t="s">
        <v>25</v>
      </c>
      <c r="I760" t="s">
        <v>84</v>
      </c>
      <c r="J760" t="s">
        <v>83</v>
      </c>
    </row>
    <row r="761" spans="1:10">
      <c r="A761" t="str">
        <f t="shared" si="22"/>
        <v>MALGORZATA HOERDT</v>
      </c>
      <c r="B761" t="str">
        <f t="shared" si="23"/>
        <v>ORLEANS ASFAS TRIATHLON Vétéran</v>
      </c>
      <c r="C761" t="s">
        <v>3074</v>
      </c>
      <c r="D761" t="s">
        <v>3073</v>
      </c>
      <c r="E761" t="s">
        <v>3072</v>
      </c>
      <c r="F761" t="s">
        <v>3071</v>
      </c>
      <c r="G761" t="s">
        <v>120</v>
      </c>
      <c r="H761" t="s">
        <v>25</v>
      </c>
      <c r="I761" t="s">
        <v>84</v>
      </c>
      <c r="J761" t="s">
        <v>96</v>
      </c>
    </row>
    <row r="762" spans="1:10">
      <c r="A762" t="str">
        <f t="shared" si="22"/>
        <v>Nathalie HUE</v>
      </c>
      <c r="B762" t="str">
        <f t="shared" si="23"/>
        <v>ORLEANS ASFAS TRIATHLON Vétéran</v>
      </c>
      <c r="C762" t="s">
        <v>3070</v>
      </c>
      <c r="D762" t="s">
        <v>674</v>
      </c>
      <c r="E762" t="s">
        <v>3069</v>
      </c>
      <c r="F762" t="s">
        <v>3068</v>
      </c>
      <c r="G762" t="s">
        <v>120</v>
      </c>
      <c r="H762" t="s">
        <v>25</v>
      </c>
      <c r="I762" t="s">
        <v>84</v>
      </c>
      <c r="J762" t="s">
        <v>96</v>
      </c>
    </row>
    <row r="763" spans="1:10">
      <c r="A763" t="str">
        <f t="shared" si="22"/>
        <v>Fabien HURAULT</v>
      </c>
      <c r="B763" t="str">
        <f t="shared" si="23"/>
        <v>ORLEANS ASFAS TRIATHLON Vétéran</v>
      </c>
      <c r="C763" t="s">
        <v>3067</v>
      </c>
      <c r="D763" t="s">
        <v>2622</v>
      </c>
      <c r="E763" t="s">
        <v>3066</v>
      </c>
      <c r="F763" t="s">
        <v>3065</v>
      </c>
      <c r="G763" t="s">
        <v>21</v>
      </c>
      <c r="H763" t="s">
        <v>25</v>
      </c>
      <c r="I763" t="s">
        <v>84</v>
      </c>
      <c r="J763" t="s">
        <v>96</v>
      </c>
    </row>
    <row r="764" spans="1:10">
      <c r="A764" t="str">
        <f t="shared" si="22"/>
        <v>Floriane HURREAU SAUVET</v>
      </c>
      <c r="B764" t="str">
        <f t="shared" si="23"/>
        <v>ORLEANS ASFAS TRIATHLON Senior</v>
      </c>
      <c r="C764" t="s">
        <v>3064</v>
      </c>
      <c r="D764" t="s">
        <v>3063</v>
      </c>
      <c r="E764" t="s">
        <v>3062</v>
      </c>
      <c r="F764" t="s">
        <v>3061</v>
      </c>
      <c r="G764" t="s">
        <v>120</v>
      </c>
      <c r="H764" t="s">
        <v>25</v>
      </c>
      <c r="I764" t="s">
        <v>115</v>
      </c>
      <c r="J764" t="s">
        <v>83</v>
      </c>
    </row>
    <row r="765" spans="1:10">
      <c r="A765" t="str">
        <f t="shared" si="22"/>
        <v>Herve JALIBERT</v>
      </c>
      <c r="B765" t="str">
        <f t="shared" si="23"/>
        <v>ORLEANS ASFAS TRIATHLON Vétéran</v>
      </c>
      <c r="C765" t="s">
        <v>3060</v>
      </c>
      <c r="D765" t="s">
        <v>3059</v>
      </c>
      <c r="E765" t="s">
        <v>3058</v>
      </c>
      <c r="F765" t="s">
        <v>3057</v>
      </c>
      <c r="G765" t="s">
        <v>21</v>
      </c>
      <c r="H765" t="s">
        <v>25</v>
      </c>
      <c r="I765" t="s">
        <v>84</v>
      </c>
      <c r="J765" t="s">
        <v>96</v>
      </c>
    </row>
    <row r="766" spans="1:10">
      <c r="A766" t="str">
        <f t="shared" si="22"/>
        <v>Olivier JOTTREAU</v>
      </c>
      <c r="B766" t="str">
        <f t="shared" si="23"/>
        <v>ORLEANS ASFAS TRIATHLON Vétéran</v>
      </c>
      <c r="C766" t="s">
        <v>3056</v>
      </c>
      <c r="D766" t="s">
        <v>1774</v>
      </c>
      <c r="E766" t="s">
        <v>3055</v>
      </c>
      <c r="F766" t="s">
        <v>3054</v>
      </c>
      <c r="G766" t="s">
        <v>21</v>
      </c>
      <c r="H766" t="s">
        <v>25</v>
      </c>
      <c r="I766" t="s">
        <v>84</v>
      </c>
      <c r="J766" t="s">
        <v>96</v>
      </c>
    </row>
    <row r="767" spans="1:10">
      <c r="A767" t="str">
        <f t="shared" si="22"/>
        <v>LAURENT KYVEL</v>
      </c>
      <c r="B767" t="str">
        <f t="shared" si="23"/>
        <v>ORLEANS ASFAS TRIATHLON Vétéran</v>
      </c>
      <c r="C767" t="s">
        <v>3053</v>
      </c>
      <c r="D767" t="s">
        <v>852</v>
      </c>
      <c r="E767" t="s">
        <v>968</v>
      </c>
      <c r="F767" t="s">
        <v>3052</v>
      </c>
      <c r="G767" t="s">
        <v>21</v>
      </c>
      <c r="H767" t="s">
        <v>25</v>
      </c>
      <c r="I767" t="s">
        <v>84</v>
      </c>
      <c r="J767" t="s">
        <v>96</v>
      </c>
    </row>
    <row r="768" spans="1:10">
      <c r="A768" t="str">
        <f t="shared" si="22"/>
        <v>Mael KYVEL COULONGEAT</v>
      </c>
      <c r="B768" t="str">
        <f t="shared" si="23"/>
        <v>ORLEANS ASFAS TRIATHLON Poussin</v>
      </c>
      <c r="C768" t="s">
        <v>3051</v>
      </c>
      <c r="D768" t="s">
        <v>652</v>
      </c>
      <c r="E768" t="s">
        <v>3050</v>
      </c>
      <c r="F768" t="s">
        <v>3049</v>
      </c>
      <c r="G768" t="s">
        <v>21</v>
      </c>
      <c r="H768" t="s">
        <v>25</v>
      </c>
      <c r="I768" t="s">
        <v>205</v>
      </c>
      <c r="J768" t="s">
        <v>35</v>
      </c>
    </row>
    <row r="769" spans="1:10">
      <c r="A769" t="str">
        <f t="shared" si="22"/>
        <v>ELODIE LE DENMAT</v>
      </c>
      <c r="B769" t="str">
        <f t="shared" si="23"/>
        <v>ORLEANS ASFAS TRIATHLON Senior</v>
      </c>
      <c r="C769" t="s">
        <v>3048</v>
      </c>
      <c r="D769" t="s">
        <v>704</v>
      </c>
      <c r="E769" t="s">
        <v>3047</v>
      </c>
      <c r="F769" t="s">
        <v>3046</v>
      </c>
      <c r="G769" t="s">
        <v>120</v>
      </c>
      <c r="H769" t="s">
        <v>25</v>
      </c>
      <c r="I769" t="s">
        <v>84</v>
      </c>
      <c r="J769" t="s">
        <v>83</v>
      </c>
    </row>
    <row r="770" spans="1:10">
      <c r="A770" t="str">
        <f t="shared" si="22"/>
        <v>Aubin LE JEUNE</v>
      </c>
      <c r="B770" t="str">
        <f t="shared" si="23"/>
        <v>ORLEANS ASFAS TRIATHLON Benjamin</v>
      </c>
      <c r="C770" t="s">
        <v>3045</v>
      </c>
      <c r="D770" t="s">
        <v>3044</v>
      </c>
      <c r="E770" t="s">
        <v>3043</v>
      </c>
      <c r="F770" t="s">
        <v>3042</v>
      </c>
      <c r="G770" t="s">
        <v>21</v>
      </c>
      <c r="H770" t="s">
        <v>25</v>
      </c>
      <c r="I770" t="s">
        <v>205</v>
      </c>
      <c r="J770" t="s">
        <v>22</v>
      </c>
    </row>
    <row r="771" spans="1:10">
      <c r="A771" t="str">
        <f t="shared" ref="A771:A834" si="24">CONCATENATE(D771," ",E771)</f>
        <v>Alain LEBLAN</v>
      </c>
      <c r="B771" t="str">
        <f t="shared" ref="B771:B834" si="25">CONCATENATE(H771," ",J771)</f>
        <v>ORLEANS ASFAS TRIATHLON Vétéran</v>
      </c>
      <c r="C771" t="s">
        <v>3041</v>
      </c>
      <c r="D771" t="s">
        <v>2559</v>
      </c>
      <c r="E771" t="s">
        <v>3040</v>
      </c>
      <c r="F771" t="s">
        <v>3039</v>
      </c>
      <c r="G771" t="s">
        <v>21</v>
      </c>
      <c r="H771" t="s">
        <v>25</v>
      </c>
      <c r="I771" t="s">
        <v>84</v>
      </c>
      <c r="J771" t="s">
        <v>96</v>
      </c>
    </row>
    <row r="772" spans="1:10">
      <c r="A772" t="str">
        <f t="shared" si="24"/>
        <v>VIANNEY LECOIN</v>
      </c>
      <c r="B772" t="str">
        <f t="shared" si="25"/>
        <v>ORLEANS ASFAS TRIATHLON Benjamin</v>
      </c>
      <c r="C772" t="s">
        <v>3038</v>
      </c>
      <c r="D772" t="s">
        <v>3037</v>
      </c>
      <c r="E772" t="s">
        <v>3036</v>
      </c>
      <c r="F772" t="s">
        <v>3035</v>
      </c>
      <c r="G772" t="s">
        <v>21</v>
      </c>
      <c r="H772" t="s">
        <v>25</v>
      </c>
      <c r="I772" t="s">
        <v>205</v>
      </c>
      <c r="J772" t="s">
        <v>22</v>
      </c>
    </row>
    <row r="773" spans="1:10">
      <c r="A773" t="str">
        <f t="shared" si="24"/>
        <v>FRANCOIS LEFEVRE</v>
      </c>
      <c r="B773" t="str">
        <f t="shared" si="25"/>
        <v>ORLEANS ASFAS TRIATHLON Vétéran</v>
      </c>
      <c r="C773" t="s">
        <v>3034</v>
      </c>
      <c r="D773" t="s">
        <v>1575</v>
      </c>
      <c r="E773" t="s">
        <v>525</v>
      </c>
      <c r="F773" t="s">
        <v>3033</v>
      </c>
      <c r="G773" t="s">
        <v>21</v>
      </c>
      <c r="H773" t="s">
        <v>25</v>
      </c>
      <c r="I773" t="s">
        <v>84</v>
      </c>
      <c r="J773" t="s">
        <v>96</v>
      </c>
    </row>
    <row r="774" spans="1:10">
      <c r="A774" t="str">
        <f t="shared" si="24"/>
        <v>Laurence LEFEVRE</v>
      </c>
      <c r="B774" t="str">
        <f t="shared" si="25"/>
        <v>ORLEANS ASFAS TRIATHLON Vétéran</v>
      </c>
      <c r="C774" t="s">
        <v>3032</v>
      </c>
      <c r="D774" t="s">
        <v>979</v>
      </c>
      <c r="E774" t="s">
        <v>525</v>
      </c>
      <c r="F774" t="s">
        <v>3031</v>
      </c>
      <c r="G774" t="s">
        <v>120</v>
      </c>
      <c r="H774" t="s">
        <v>25</v>
      </c>
      <c r="I774" t="s">
        <v>84</v>
      </c>
      <c r="J774" t="s">
        <v>96</v>
      </c>
    </row>
    <row r="775" spans="1:10">
      <c r="A775" t="str">
        <f t="shared" si="24"/>
        <v>BENOIT LEMAIRE</v>
      </c>
      <c r="B775" t="str">
        <f t="shared" si="25"/>
        <v>ORLEANS ASFAS TRIATHLON Vétéran</v>
      </c>
      <c r="C775" t="s">
        <v>3030</v>
      </c>
      <c r="D775" t="s">
        <v>1299</v>
      </c>
      <c r="E775" t="s">
        <v>3026</v>
      </c>
      <c r="F775" t="s">
        <v>3029</v>
      </c>
      <c r="G775" t="s">
        <v>21</v>
      </c>
      <c r="H775" t="s">
        <v>25</v>
      </c>
      <c r="I775" t="s">
        <v>84</v>
      </c>
      <c r="J775" t="s">
        <v>96</v>
      </c>
    </row>
    <row r="776" spans="1:10">
      <c r="A776" t="str">
        <f t="shared" si="24"/>
        <v>Melanie LEMAIRE</v>
      </c>
      <c r="B776" t="str">
        <f t="shared" si="25"/>
        <v>ORLEANS ASFAS TRIATHLON Senior</v>
      </c>
      <c r="C776" t="s">
        <v>3028</v>
      </c>
      <c r="D776" t="s">
        <v>3027</v>
      </c>
      <c r="E776" t="s">
        <v>3026</v>
      </c>
      <c r="F776" t="s">
        <v>3025</v>
      </c>
      <c r="G776" t="s">
        <v>120</v>
      </c>
      <c r="H776" t="s">
        <v>25</v>
      </c>
      <c r="I776" t="s">
        <v>115</v>
      </c>
      <c r="J776" t="s">
        <v>83</v>
      </c>
    </row>
    <row r="777" spans="1:10">
      <c r="A777" t="str">
        <f t="shared" si="24"/>
        <v>MARTEAU Lilou LILOU MARTEAU</v>
      </c>
      <c r="B777" t="str">
        <f t="shared" si="25"/>
        <v>ORLEANS ASFAS TRIATHLON Pupille</v>
      </c>
      <c r="C777" t="s">
        <v>3024</v>
      </c>
      <c r="D777" t="s">
        <v>3023</v>
      </c>
      <c r="E777" t="s">
        <v>3022</v>
      </c>
      <c r="F777" t="s">
        <v>2033</v>
      </c>
      <c r="G777" t="s">
        <v>120</v>
      </c>
      <c r="H777" t="s">
        <v>25</v>
      </c>
      <c r="I777" t="s">
        <v>205</v>
      </c>
      <c r="J777" t="s">
        <v>32</v>
      </c>
    </row>
    <row r="778" spans="1:10">
      <c r="A778" t="str">
        <f t="shared" si="24"/>
        <v>Guillaume LION</v>
      </c>
      <c r="B778" t="str">
        <f t="shared" si="25"/>
        <v>ORLEANS ASFAS TRIATHLON Vétéran</v>
      </c>
      <c r="C778" t="s">
        <v>3021</v>
      </c>
      <c r="D778" t="s">
        <v>907</v>
      </c>
      <c r="E778" t="s">
        <v>3020</v>
      </c>
      <c r="F778" t="s">
        <v>3019</v>
      </c>
      <c r="G778" t="s">
        <v>21</v>
      </c>
      <c r="H778" t="s">
        <v>25</v>
      </c>
      <c r="I778" t="s">
        <v>84</v>
      </c>
      <c r="J778" t="s">
        <v>96</v>
      </c>
    </row>
    <row r="779" spans="1:10">
      <c r="A779" t="str">
        <f t="shared" si="24"/>
        <v>Pascal LORENZI</v>
      </c>
      <c r="B779" t="str">
        <f t="shared" si="25"/>
        <v>ORLEANS ASFAS TRIATHLON Vétéran</v>
      </c>
      <c r="C779" t="s">
        <v>3018</v>
      </c>
      <c r="D779" t="s">
        <v>1925</v>
      </c>
      <c r="E779" t="s">
        <v>3015</v>
      </c>
      <c r="F779" t="s">
        <v>3017</v>
      </c>
      <c r="G779" t="s">
        <v>21</v>
      </c>
      <c r="H779" t="s">
        <v>25</v>
      </c>
      <c r="I779" t="s">
        <v>84</v>
      </c>
      <c r="J779" t="s">
        <v>96</v>
      </c>
    </row>
    <row r="780" spans="1:10">
      <c r="A780" t="str">
        <f t="shared" si="24"/>
        <v>Vanessa LORENZI</v>
      </c>
      <c r="B780" t="str">
        <f t="shared" si="25"/>
        <v>ORLEANS ASFAS TRIATHLON Vétéran</v>
      </c>
      <c r="C780" t="s">
        <v>3016</v>
      </c>
      <c r="D780" t="s">
        <v>295</v>
      </c>
      <c r="E780" t="s">
        <v>3015</v>
      </c>
      <c r="F780" t="s">
        <v>3014</v>
      </c>
      <c r="G780" t="s">
        <v>120</v>
      </c>
      <c r="H780" t="s">
        <v>25</v>
      </c>
      <c r="I780" t="s">
        <v>297</v>
      </c>
      <c r="J780" t="s">
        <v>96</v>
      </c>
    </row>
    <row r="781" spans="1:10">
      <c r="A781" t="str">
        <f t="shared" si="24"/>
        <v>Antoine LORIDE</v>
      </c>
      <c r="B781" t="str">
        <f t="shared" si="25"/>
        <v>ORLEANS ASFAS TRIATHLON Senior</v>
      </c>
      <c r="C781" t="s">
        <v>3013</v>
      </c>
      <c r="D781" t="s">
        <v>2572</v>
      </c>
      <c r="E781" t="s">
        <v>3012</v>
      </c>
      <c r="F781" t="s">
        <v>3011</v>
      </c>
      <c r="G781" t="s">
        <v>21</v>
      </c>
      <c r="H781" t="s">
        <v>25</v>
      </c>
      <c r="I781" t="s">
        <v>115</v>
      </c>
      <c r="J781" t="s">
        <v>83</v>
      </c>
    </row>
    <row r="782" spans="1:10">
      <c r="A782" t="str">
        <f t="shared" si="24"/>
        <v>Bruno LOTTIN</v>
      </c>
      <c r="B782" t="str">
        <f t="shared" si="25"/>
        <v>ORLEANS ASFAS TRIATHLON Vétéran</v>
      </c>
      <c r="C782" t="s">
        <v>3010</v>
      </c>
      <c r="D782" t="s">
        <v>489</v>
      </c>
      <c r="E782" t="s">
        <v>3009</v>
      </c>
      <c r="F782" t="s">
        <v>3008</v>
      </c>
      <c r="G782" t="s">
        <v>21</v>
      </c>
      <c r="H782" t="s">
        <v>25</v>
      </c>
      <c r="I782" t="s">
        <v>84</v>
      </c>
      <c r="J782" t="s">
        <v>96</v>
      </c>
    </row>
    <row r="783" spans="1:10">
      <c r="A783" t="str">
        <f t="shared" si="24"/>
        <v>STEPHAN LOY</v>
      </c>
      <c r="B783" t="str">
        <f t="shared" si="25"/>
        <v>ORLEANS ASFAS TRIATHLON Vétéran</v>
      </c>
      <c r="C783" t="s">
        <v>3007</v>
      </c>
      <c r="D783" t="s">
        <v>3006</v>
      </c>
      <c r="E783" t="s">
        <v>3005</v>
      </c>
      <c r="F783" t="s">
        <v>3004</v>
      </c>
      <c r="G783" t="s">
        <v>21</v>
      </c>
      <c r="H783" t="s">
        <v>25</v>
      </c>
      <c r="I783" t="s">
        <v>84</v>
      </c>
      <c r="J783" t="s">
        <v>96</v>
      </c>
    </row>
    <row r="784" spans="1:10">
      <c r="A784" t="str">
        <f t="shared" si="24"/>
        <v>Isabelle MALHERBE</v>
      </c>
      <c r="B784" t="str">
        <f t="shared" si="25"/>
        <v>ORLEANS ASFAS TRIATHLON Vétéran</v>
      </c>
      <c r="C784" t="s">
        <v>3003</v>
      </c>
      <c r="D784" t="s">
        <v>1562</v>
      </c>
      <c r="E784" t="s">
        <v>3002</v>
      </c>
      <c r="F784" t="s">
        <v>3001</v>
      </c>
      <c r="G784" t="s">
        <v>120</v>
      </c>
      <c r="H784" t="s">
        <v>25</v>
      </c>
      <c r="I784" t="s">
        <v>84</v>
      </c>
      <c r="J784" t="s">
        <v>96</v>
      </c>
    </row>
    <row r="785" spans="1:10">
      <c r="A785" t="str">
        <f t="shared" si="24"/>
        <v>Virginie MASSARD</v>
      </c>
      <c r="B785" t="str">
        <f t="shared" si="25"/>
        <v>ORLEANS ASFAS TRIATHLON Vétéran</v>
      </c>
      <c r="C785" t="s">
        <v>3000</v>
      </c>
      <c r="D785" t="s">
        <v>2999</v>
      </c>
      <c r="E785" t="s">
        <v>2998</v>
      </c>
      <c r="F785" t="s">
        <v>2997</v>
      </c>
      <c r="G785" t="s">
        <v>120</v>
      </c>
      <c r="H785" t="s">
        <v>25</v>
      </c>
      <c r="I785" t="s">
        <v>84</v>
      </c>
      <c r="J785" t="s">
        <v>96</v>
      </c>
    </row>
    <row r="786" spans="1:10">
      <c r="A786" t="str">
        <f t="shared" si="24"/>
        <v xml:space="preserve">Laurent  MASSARD </v>
      </c>
      <c r="B786" t="str">
        <f t="shared" si="25"/>
        <v>ORLEANS ASFAS TRIATHLON Vétéran</v>
      </c>
      <c r="C786" t="s">
        <v>2996</v>
      </c>
      <c r="D786" t="s">
        <v>2995</v>
      </c>
      <c r="E786" t="s">
        <v>2994</v>
      </c>
      <c r="F786" t="s">
        <v>2993</v>
      </c>
      <c r="G786" t="s">
        <v>21</v>
      </c>
      <c r="H786" t="s">
        <v>25</v>
      </c>
      <c r="I786" t="s">
        <v>84</v>
      </c>
      <c r="J786" t="s">
        <v>96</v>
      </c>
    </row>
    <row r="787" spans="1:10">
      <c r="A787" t="str">
        <f t="shared" si="24"/>
        <v>Othilie MONTES</v>
      </c>
      <c r="B787" t="str">
        <f t="shared" si="25"/>
        <v>ORLEANS ASFAS TRIATHLON Minime</v>
      </c>
      <c r="C787" t="s">
        <v>2992</v>
      </c>
      <c r="D787" t="s">
        <v>2991</v>
      </c>
      <c r="E787" t="s">
        <v>2990</v>
      </c>
      <c r="F787" t="s">
        <v>2989</v>
      </c>
      <c r="G787" t="s">
        <v>120</v>
      </c>
      <c r="H787" t="s">
        <v>25</v>
      </c>
      <c r="I787" t="s">
        <v>205</v>
      </c>
      <c r="J787" t="s">
        <v>23</v>
      </c>
    </row>
    <row r="788" spans="1:10">
      <c r="A788" t="str">
        <f t="shared" si="24"/>
        <v>Valentin MOREAU</v>
      </c>
      <c r="B788" t="str">
        <f t="shared" si="25"/>
        <v>ORLEANS ASFAS TRIATHLON Senior</v>
      </c>
      <c r="C788" t="s">
        <v>2988</v>
      </c>
      <c r="D788" t="s">
        <v>601</v>
      </c>
      <c r="E788" t="s">
        <v>150</v>
      </c>
      <c r="F788" t="s">
        <v>2987</v>
      </c>
      <c r="G788" t="s">
        <v>21</v>
      </c>
      <c r="H788" t="s">
        <v>25</v>
      </c>
      <c r="I788" t="s">
        <v>84</v>
      </c>
      <c r="J788" t="s">
        <v>83</v>
      </c>
    </row>
    <row r="789" spans="1:10">
      <c r="A789" t="str">
        <f t="shared" si="24"/>
        <v>Valerie MORELLE</v>
      </c>
      <c r="B789" t="str">
        <f t="shared" si="25"/>
        <v>ORLEANS ASFAS TRIATHLON Vétéran</v>
      </c>
      <c r="C789" t="s">
        <v>2986</v>
      </c>
      <c r="D789" t="s">
        <v>1241</v>
      </c>
      <c r="E789" t="s">
        <v>2981</v>
      </c>
      <c r="F789" t="s">
        <v>2985</v>
      </c>
      <c r="G789" t="s">
        <v>120</v>
      </c>
      <c r="H789" t="s">
        <v>25</v>
      </c>
      <c r="I789" t="s">
        <v>84</v>
      </c>
      <c r="J789" t="s">
        <v>96</v>
      </c>
    </row>
    <row r="790" spans="1:10">
      <c r="A790" t="str">
        <f t="shared" si="24"/>
        <v>ARNAUD MORELLE</v>
      </c>
      <c r="B790" t="str">
        <f t="shared" si="25"/>
        <v>ORLEANS ASFAS TRIATHLON Vétéran</v>
      </c>
      <c r="C790" t="s">
        <v>2984</v>
      </c>
      <c r="D790" t="s">
        <v>2652</v>
      </c>
      <c r="E790" t="s">
        <v>2981</v>
      </c>
      <c r="F790" t="s">
        <v>2983</v>
      </c>
      <c r="G790" t="s">
        <v>21</v>
      </c>
      <c r="H790" t="s">
        <v>25</v>
      </c>
      <c r="I790" t="s">
        <v>84</v>
      </c>
      <c r="J790" t="s">
        <v>96</v>
      </c>
    </row>
    <row r="791" spans="1:10">
      <c r="A791" t="str">
        <f t="shared" si="24"/>
        <v>Louis MORELLE</v>
      </c>
      <c r="B791" t="str">
        <f t="shared" si="25"/>
        <v>ORLEANS ASFAS TRIATHLON Pupille</v>
      </c>
      <c r="C791" t="s">
        <v>2982</v>
      </c>
      <c r="D791" t="s">
        <v>2937</v>
      </c>
      <c r="E791" t="s">
        <v>2981</v>
      </c>
      <c r="F791" t="s">
        <v>2980</v>
      </c>
      <c r="G791" t="s">
        <v>21</v>
      </c>
      <c r="H791" t="s">
        <v>25</v>
      </c>
      <c r="I791" t="s">
        <v>205</v>
      </c>
      <c r="J791" t="s">
        <v>32</v>
      </c>
    </row>
    <row r="792" spans="1:10">
      <c r="A792" t="str">
        <f t="shared" si="24"/>
        <v>Arnaud MORIN</v>
      </c>
      <c r="B792" t="str">
        <f t="shared" si="25"/>
        <v>ORLEANS ASFAS TRIATHLON Vétéran</v>
      </c>
      <c r="C792" t="s">
        <v>2979</v>
      </c>
      <c r="D792" t="s">
        <v>769</v>
      </c>
      <c r="E792" t="s">
        <v>2978</v>
      </c>
      <c r="F792" t="s">
        <v>2977</v>
      </c>
      <c r="G792" t="s">
        <v>21</v>
      </c>
      <c r="H792" t="s">
        <v>25</v>
      </c>
      <c r="I792" t="s">
        <v>84</v>
      </c>
      <c r="J792" t="s">
        <v>96</v>
      </c>
    </row>
    <row r="793" spans="1:10">
      <c r="A793" t="str">
        <f t="shared" si="24"/>
        <v>Stephanie MOTTES</v>
      </c>
      <c r="B793" t="str">
        <f t="shared" si="25"/>
        <v>ORLEANS ASFAS TRIATHLON Vétéran</v>
      </c>
      <c r="C793" t="s">
        <v>2976</v>
      </c>
      <c r="D793" t="s">
        <v>1150</v>
      </c>
      <c r="E793" t="s">
        <v>2975</v>
      </c>
      <c r="F793" t="s">
        <v>2974</v>
      </c>
      <c r="G793" t="s">
        <v>120</v>
      </c>
      <c r="H793" t="s">
        <v>25</v>
      </c>
      <c r="I793" t="s">
        <v>84</v>
      </c>
      <c r="J793" t="s">
        <v>96</v>
      </c>
    </row>
    <row r="794" spans="1:10">
      <c r="A794" t="str">
        <f t="shared" si="24"/>
        <v>Eric NAPPEY</v>
      </c>
      <c r="B794" t="str">
        <f t="shared" si="25"/>
        <v>ORLEANS ASFAS TRIATHLON Vétéran</v>
      </c>
      <c r="C794" t="s">
        <v>2973</v>
      </c>
      <c r="D794" t="s">
        <v>663</v>
      </c>
      <c r="E794" t="s">
        <v>2972</v>
      </c>
      <c r="F794" t="s">
        <v>2971</v>
      </c>
      <c r="G794" t="s">
        <v>21</v>
      </c>
      <c r="H794" t="s">
        <v>25</v>
      </c>
      <c r="I794" t="s">
        <v>84</v>
      </c>
      <c r="J794" t="s">
        <v>96</v>
      </c>
    </row>
    <row r="795" spans="1:10">
      <c r="A795" t="str">
        <f t="shared" si="24"/>
        <v>Stephane NERE</v>
      </c>
      <c r="B795" t="str">
        <f t="shared" si="25"/>
        <v>ORLEANS ASFAS TRIATHLON Vétéran</v>
      </c>
      <c r="C795" t="s">
        <v>2970</v>
      </c>
      <c r="D795" t="s">
        <v>186</v>
      </c>
      <c r="E795" t="s">
        <v>2969</v>
      </c>
      <c r="F795" t="s">
        <v>2968</v>
      </c>
      <c r="G795" t="s">
        <v>21</v>
      </c>
      <c r="H795" t="s">
        <v>25</v>
      </c>
      <c r="I795" t="s">
        <v>84</v>
      </c>
      <c r="J795" t="s">
        <v>96</v>
      </c>
    </row>
    <row r="796" spans="1:10">
      <c r="A796" t="str">
        <f t="shared" si="24"/>
        <v>Nathan NICOLAS</v>
      </c>
      <c r="B796" t="str">
        <f t="shared" si="25"/>
        <v>ORLEANS ASFAS TRIATHLON Senior</v>
      </c>
      <c r="C796" t="s">
        <v>2967</v>
      </c>
      <c r="D796" t="s">
        <v>1696</v>
      </c>
      <c r="E796" t="s">
        <v>1810</v>
      </c>
      <c r="F796" t="s">
        <v>2966</v>
      </c>
      <c r="G796" t="s">
        <v>21</v>
      </c>
      <c r="H796" t="s">
        <v>25</v>
      </c>
      <c r="I796" t="s">
        <v>84</v>
      </c>
      <c r="J796" t="s">
        <v>83</v>
      </c>
    </row>
    <row r="797" spans="1:10">
      <c r="A797" t="str">
        <f t="shared" si="24"/>
        <v>Isabelle NOE</v>
      </c>
      <c r="B797" t="str">
        <f t="shared" si="25"/>
        <v>ORLEANS ASFAS TRIATHLON Vétéran</v>
      </c>
      <c r="C797" t="s">
        <v>2965</v>
      </c>
      <c r="D797" t="s">
        <v>1562</v>
      </c>
      <c r="E797" t="s">
        <v>2964</v>
      </c>
      <c r="F797" t="s">
        <v>2963</v>
      </c>
      <c r="G797" t="s">
        <v>120</v>
      </c>
      <c r="H797" t="s">
        <v>25</v>
      </c>
      <c r="I797" t="s">
        <v>84</v>
      </c>
      <c r="J797" t="s">
        <v>96</v>
      </c>
    </row>
    <row r="798" spans="1:10">
      <c r="A798" t="str">
        <f t="shared" si="24"/>
        <v>CEDRIC NOUE</v>
      </c>
      <c r="B798" t="str">
        <f t="shared" si="25"/>
        <v>ORLEANS ASFAS TRIATHLON Vétéran</v>
      </c>
      <c r="C798" t="s">
        <v>2962</v>
      </c>
      <c r="D798" t="s">
        <v>927</v>
      </c>
      <c r="E798" t="s">
        <v>2961</v>
      </c>
      <c r="F798" t="s">
        <v>2960</v>
      </c>
      <c r="G798" t="s">
        <v>21</v>
      </c>
      <c r="H798" t="s">
        <v>25</v>
      </c>
      <c r="I798" t="s">
        <v>84</v>
      </c>
      <c r="J798" t="s">
        <v>96</v>
      </c>
    </row>
    <row r="799" spans="1:10">
      <c r="A799" t="str">
        <f t="shared" si="24"/>
        <v>Ivan OKOROKOFF</v>
      </c>
      <c r="B799" t="str">
        <f t="shared" si="25"/>
        <v>ORLEANS ASFAS TRIATHLON Vétéran</v>
      </c>
      <c r="C799" t="s">
        <v>2959</v>
      </c>
      <c r="D799" t="s">
        <v>1845</v>
      </c>
      <c r="E799" t="s">
        <v>2958</v>
      </c>
      <c r="F799" t="s">
        <v>2957</v>
      </c>
      <c r="G799" t="s">
        <v>21</v>
      </c>
      <c r="H799" t="s">
        <v>25</v>
      </c>
      <c r="I799" t="s">
        <v>84</v>
      </c>
      <c r="J799" t="s">
        <v>96</v>
      </c>
    </row>
    <row r="800" spans="1:10">
      <c r="A800" t="str">
        <f t="shared" si="24"/>
        <v>Julien PELLE</v>
      </c>
      <c r="B800" t="str">
        <f t="shared" si="25"/>
        <v>ORLEANS ASFAS TRIATHLON Minime</v>
      </c>
      <c r="C800" t="s">
        <v>2956</v>
      </c>
      <c r="D800" t="s">
        <v>391</v>
      </c>
      <c r="E800" t="s">
        <v>786</v>
      </c>
      <c r="F800" t="s">
        <v>2955</v>
      </c>
      <c r="G800" t="s">
        <v>21</v>
      </c>
      <c r="H800" t="s">
        <v>25</v>
      </c>
      <c r="I800" t="s">
        <v>205</v>
      </c>
      <c r="J800" t="s">
        <v>23</v>
      </c>
    </row>
    <row r="801" spans="1:10">
      <c r="A801" t="str">
        <f t="shared" si="24"/>
        <v>Gregoire PELLETIER</v>
      </c>
      <c r="B801" t="str">
        <f t="shared" si="25"/>
        <v>ORLEANS ASFAS TRIATHLON Senior</v>
      </c>
      <c r="C801" t="s">
        <v>2954</v>
      </c>
      <c r="D801" t="s">
        <v>2310</v>
      </c>
      <c r="E801" t="s">
        <v>2951</v>
      </c>
      <c r="F801" t="s">
        <v>2953</v>
      </c>
      <c r="G801" t="s">
        <v>21</v>
      </c>
      <c r="H801" t="s">
        <v>25</v>
      </c>
      <c r="I801" t="s">
        <v>84</v>
      </c>
      <c r="J801" t="s">
        <v>83</v>
      </c>
    </row>
    <row r="802" spans="1:10">
      <c r="A802" t="str">
        <f t="shared" si="24"/>
        <v>Michel PELLETIER</v>
      </c>
      <c r="B802" t="str">
        <f t="shared" si="25"/>
        <v>ORLEANS ASFAS TRIATHLON Vétéran</v>
      </c>
      <c r="C802" t="s">
        <v>2952</v>
      </c>
      <c r="D802" t="s">
        <v>2802</v>
      </c>
      <c r="E802" t="s">
        <v>2951</v>
      </c>
      <c r="F802" t="s">
        <v>2950</v>
      </c>
      <c r="G802" t="s">
        <v>21</v>
      </c>
      <c r="H802" t="s">
        <v>25</v>
      </c>
      <c r="I802" t="s">
        <v>84</v>
      </c>
      <c r="J802" t="s">
        <v>96</v>
      </c>
    </row>
    <row r="803" spans="1:10">
      <c r="A803" t="str">
        <f t="shared" si="24"/>
        <v>Adrien PINET</v>
      </c>
      <c r="B803" t="str">
        <f t="shared" si="25"/>
        <v>ORLEANS ASFAS TRIATHLON Senior</v>
      </c>
      <c r="C803" t="s">
        <v>2949</v>
      </c>
      <c r="D803" t="s">
        <v>159</v>
      </c>
      <c r="E803" t="s">
        <v>2948</v>
      </c>
      <c r="F803" t="s">
        <v>2947</v>
      </c>
      <c r="G803" t="s">
        <v>21</v>
      </c>
      <c r="H803" t="s">
        <v>25</v>
      </c>
      <c r="I803" t="s">
        <v>84</v>
      </c>
      <c r="J803" t="s">
        <v>83</v>
      </c>
    </row>
    <row r="804" spans="1:10">
      <c r="A804" t="str">
        <f t="shared" si="24"/>
        <v>Edgar PINTO  DELCROIX</v>
      </c>
      <c r="B804" t="str">
        <f t="shared" si="25"/>
        <v>ORLEANS ASFAS TRIATHLON Benjamin</v>
      </c>
      <c r="C804" t="s">
        <v>2946</v>
      </c>
      <c r="D804" t="s">
        <v>2945</v>
      </c>
      <c r="E804" t="s">
        <v>2944</v>
      </c>
      <c r="F804" t="s">
        <v>2943</v>
      </c>
      <c r="G804" t="s">
        <v>21</v>
      </c>
      <c r="H804" t="s">
        <v>25</v>
      </c>
      <c r="I804" t="s">
        <v>205</v>
      </c>
      <c r="J804" t="s">
        <v>22</v>
      </c>
    </row>
    <row r="805" spans="1:10">
      <c r="A805" t="str">
        <f t="shared" si="24"/>
        <v>ELINE POTEZ</v>
      </c>
      <c r="B805" t="str">
        <f t="shared" si="25"/>
        <v>ORLEANS ASFAS TRIATHLON Pupille</v>
      </c>
      <c r="C805" t="s">
        <v>2942</v>
      </c>
      <c r="D805" t="s">
        <v>2941</v>
      </c>
      <c r="E805" t="s">
        <v>2940</v>
      </c>
      <c r="F805" t="s">
        <v>2939</v>
      </c>
      <c r="G805" t="s">
        <v>120</v>
      </c>
      <c r="H805" t="s">
        <v>25</v>
      </c>
      <c r="I805" t="s">
        <v>205</v>
      </c>
      <c r="J805" t="s">
        <v>32</v>
      </c>
    </row>
    <row r="806" spans="1:10">
      <c r="A806" t="str">
        <f t="shared" si="24"/>
        <v>Louis POTIER</v>
      </c>
      <c r="B806" t="str">
        <f t="shared" si="25"/>
        <v>ORLEANS ASFAS TRIATHLON Benjamin</v>
      </c>
      <c r="C806" t="s">
        <v>2938</v>
      </c>
      <c r="D806" t="s">
        <v>2937</v>
      </c>
      <c r="E806" t="s">
        <v>2936</v>
      </c>
      <c r="F806" t="s">
        <v>2935</v>
      </c>
      <c r="G806" t="s">
        <v>21</v>
      </c>
      <c r="H806" t="s">
        <v>25</v>
      </c>
      <c r="I806" t="s">
        <v>205</v>
      </c>
      <c r="J806" t="s">
        <v>22</v>
      </c>
    </row>
    <row r="807" spans="1:10">
      <c r="A807" t="str">
        <f t="shared" si="24"/>
        <v>Christophe QUETIN</v>
      </c>
      <c r="B807" t="str">
        <f t="shared" si="25"/>
        <v>ORLEANS ASFAS TRIATHLON Vétéran</v>
      </c>
      <c r="C807" t="s">
        <v>2934</v>
      </c>
      <c r="D807" t="s">
        <v>431</v>
      </c>
      <c r="E807" t="s">
        <v>2931</v>
      </c>
      <c r="F807" t="s">
        <v>2933</v>
      </c>
      <c r="G807" t="s">
        <v>21</v>
      </c>
      <c r="H807" t="s">
        <v>25</v>
      </c>
      <c r="I807" t="s">
        <v>84</v>
      </c>
      <c r="J807" t="s">
        <v>96</v>
      </c>
    </row>
    <row r="808" spans="1:10">
      <c r="A808" t="str">
        <f t="shared" si="24"/>
        <v>Yann QUETIN</v>
      </c>
      <c r="B808" t="str">
        <f t="shared" si="25"/>
        <v>ORLEANS ASFAS TRIATHLON Cadet</v>
      </c>
      <c r="C808" t="s">
        <v>2932</v>
      </c>
      <c r="D808" t="s">
        <v>773</v>
      </c>
      <c r="E808" t="s">
        <v>2931</v>
      </c>
      <c r="F808" t="s">
        <v>2930</v>
      </c>
      <c r="G808" t="s">
        <v>21</v>
      </c>
      <c r="H808" t="s">
        <v>25</v>
      </c>
      <c r="I808" t="s">
        <v>205</v>
      </c>
      <c r="J808" t="s">
        <v>20</v>
      </c>
    </row>
    <row r="809" spans="1:10">
      <c r="A809" t="str">
        <f t="shared" si="24"/>
        <v>Mikael REBIERE</v>
      </c>
      <c r="B809" t="str">
        <f t="shared" si="25"/>
        <v>ORLEANS ASFAS TRIATHLON Vétéran</v>
      </c>
      <c r="C809" t="s">
        <v>2929</v>
      </c>
      <c r="D809" t="s">
        <v>2825</v>
      </c>
      <c r="E809" t="s">
        <v>2928</v>
      </c>
      <c r="F809" t="s">
        <v>2927</v>
      </c>
      <c r="G809" t="s">
        <v>21</v>
      </c>
      <c r="H809" t="s">
        <v>25</v>
      </c>
      <c r="I809" t="s">
        <v>84</v>
      </c>
      <c r="J809" t="s">
        <v>96</v>
      </c>
    </row>
    <row r="810" spans="1:10">
      <c r="A810" t="str">
        <f t="shared" si="24"/>
        <v>FREDERIC ROUDAIRE</v>
      </c>
      <c r="B810" t="str">
        <f t="shared" si="25"/>
        <v>ORLEANS ASFAS TRIATHLON Vétéran</v>
      </c>
      <c r="C810" t="s">
        <v>2926</v>
      </c>
      <c r="D810" t="s">
        <v>1471</v>
      </c>
      <c r="E810" t="s">
        <v>2925</v>
      </c>
      <c r="F810" t="s">
        <v>2924</v>
      </c>
      <c r="G810" t="s">
        <v>21</v>
      </c>
      <c r="H810" t="s">
        <v>25</v>
      </c>
      <c r="I810" t="s">
        <v>84</v>
      </c>
      <c r="J810" t="s">
        <v>96</v>
      </c>
    </row>
    <row r="811" spans="1:10">
      <c r="A811" t="str">
        <f t="shared" si="24"/>
        <v>Gregoire ROUX</v>
      </c>
      <c r="B811" t="str">
        <f t="shared" si="25"/>
        <v>ORLEANS ASFAS TRIATHLON Senior</v>
      </c>
      <c r="C811" t="s">
        <v>2923</v>
      </c>
      <c r="D811" t="s">
        <v>2310</v>
      </c>
      <c r="E811" t="s">
        <v>2922</v>
      </c>
      <c r="F811" t="s">
        <v>2921</v>
      </c>
      <c r="G811" t="s">
        <v>21</v>
      </c>
      <c r="H811" t="s">
        <v>25</v>
      </c>
      <c r="I811" t="s">
        <v>84</v>
      </c>
      <c r="J811" t="s">
        <v>83</v>
      </c>
    </row>
    <row r="812" spans="1:10">
      <c r="A812" t="str">
        <f t="shared" si="24"/>
        <v>Oriane SACHOT</v>
      </c>
      <c r="B812" t="str">
        <f t="shared" si="25"/>
        <v>ORLEANS ASFAS TRIATHLON Senior</v>
      </c>
      <c r="C812" t="s">
        <v>2920</v>
      </c>
      <c r="D812" t="s">
        <v>2919</v>
      </c>
      <c r="E812" t="s">
        <v>2918</v>
      </c>
      <c r="F812" t="s">
        <v>2917</v>
      </c>
      <c r="G812" t="s">
        <v>120</v>
      </c>
      <c r="H812" t="s">
        <v>25</v>
      </c>
      <c r="I812" t="s">
        <v>84</v>
      </c>
      <c r="J812" t="s">
        <v>83</v>
      </c>
    </row>
    <row r="813" spans="1:10">
      <c r="A813" t="str">
        <f t="shared" si="24"/>
        <v>RUI SANTOS</v>
      </c>
      <c r="B813" t="str">
        <f t="shared" si="25"/>
        <v>ORLEANS ASFAS TRIATHLON Vétéran</v>
      </c>
      <c r="C813" t="s">
        <v>2916</v>
      </c>
      <c r="D813" t="s">
        <v>2915</v>
      </c>
      <c r="E813" t="s">
        <v>2914</v>
      </c>
      <c r="F813" t="s">
        <v>2913</v>
      </c>
      <c r="G813" t="s">
        <v>21</v>
      </c>
      <c r="H813" t="s">
        <v>25</v>
      </c>
      <c r="I813" t="s">
        <v>84</v>
      </c>
      <c r="J813" t="s">
        <v>96</v>
      </c>
    </row>
    <row r="814" spans="1:10">
      <c r="A814" t="str">
        <f t="shared" si="24"/>
        <v>Pierre SIRI</v>
      </c>
      <c r="B814" t="str">
        <f t="shared" si="25"/>
        <v>ORLEANS ASFAS TRIATHLON Senior</v>
      </c>
      <c r="C814" t="s">
        <v>2912</v>
      </c>
      <c r="D814" t="s">
        <v>315</v>
      </c>
      <c r="E814" t="s">
        <v>2911</v>
      </c>
      <c r="F814" t="s">
        <v>2910</v>
      </c>
      <c r="G814" t="s">
        <v>21</v>
      </c>
      <c r="H814" t="s">
        <v>25</v>
      </c>
      <c r="I814" t="s">
        <v>84</v>
      </c>
      <c r="J814" t="s">
        <v>83</v>
      </c>
    </row>
    <row r="815" spans="1:10">
      <c r="A815" t="str">
        <f t="shared" si="24"/>
        <v>Maxime SOLER</v>
      </c>
      <c r="B815" t="str">
        <f t="shared" si="25"/>
        <v>ORLEANS ASFAS TRIATHLON Senior</v>
      </c>
      <c r="C815" t="s">
        <v>2909</v>
      </c>
      <c r="D815" t="s">
        <v>790</v>
      </c>
      <c r="E815" t="s">
        <v>2908</v>
      </c>
      <c r="F815" t="s">
        <v>396</v>
      </c>
      <c r="G815" t="s">
        <v>21</v>
      </c>
      <c r="H815" t="s">
        <v>25</v>
      </c>
      <c r="I815" t="s">
        <v>84</v>
      </c>
      <c r="J815" t="s">
        <v>83</v>
      </c>
    </row>
    <row r="816" spans="1:10">
      <c r="A816" t="str">
        <f t="shared" si="24"/>
        <v>Clement SUPPLISSON</v>
      </c>
      <c r="B816" t="str">
        <f t="shared" si="25"/>
        <v>ORLEANS ASFAS TRIATHLON Senior</v>
      </c>
      <c r="C816" t="s">
        <v>2907</v>
      </c>
      <c r="D816" t="s">
        <v>685</v>
      </c>
      <c r="E816" t="s">
        <v>2906</v>
      </c>
      <c r="F816" t="s">
        <v>2905</v>
      </c>
      <c r="G816" t="s">
        <v>21</v>
      </c>
      <c r="H816" t="s">
        <v>25</v>
      </c>
      <c r="I816" t="s">
        <v>84</v>
      </c>
      <c r="J816" t="s">
        <v>83</v>
      </c>
    </row>
    <row r="817" spans="1:10">
      <c r="A817" t="str">
        <f t="shared" si="24"/>
        <v>Nils THEISEN</v>
      </c>
      <c r="B817" t="str">
        <f t="shared" si="25"/>
        <v>ORLEANS ASFAS TRIATHLON Senior</v>
      </c>
      <c r="C817" t="s">
        <v>2904</v>
      </c>
      <c r="D817" t="s">
        <v>2903</v>
      </c>
      <c r="E817" t="s">
        <v>2902</v>
      </c>
      <c r="F817" t="s">
        <v>2901</v>
      </c>
      <c r="G817" t="s">
        <v>21</v>
      </c>
      <c r="H817" t="s">
        <v>25</v>
      </c>
      <c r="I817" t="s">
        <v>84</v>
      </c>
      <c r="J817" t="s">
        <v>83</v>
      </c>
    </row>
    <row r="818" spans="1:10">
      <c r="A818" t="str">
        <f t="shared" si="24"/>
        <v>Stephan THIEBARD</v>
      </c>
      <c r="B818" t="str">
        <f t="shared" si="25"/>
        <v>ORLEANS ASFAS TRIATHLON Vétéran</v>
      </c>
      <c r="C818" t="s">
        <v>2900</v>
      </c>
      <c r="D818" t="s">
        <v>2899</v>
      </c>
      <c r="E818" t="s">
        <v>2898</v>
      </c>
      <c r="F818" t="s">
        <v>2897</v>
      </c>
      <c r="G818" t="s">
        <v>21</v>
      </c>
      <c r="H818" t="s">
        <v>25</v>
      </c>
      <c r="I818" t="s">
        <v>84</v>
      </c>
      <c r="J818" t="s">
        <v>96</v>
      </c>
    </row>
    <row r="819" spans="1:10">
      <c r="A819" t="str">
        <f t="shared" si="24"/>
        <v>NATHAN TOUZO</v>
      </c>
      <c r="B819" t="str">
        <f t="shared" si="25"/>
        <v>ORLEANS ASFAS TRIATHLON Senior</v>
      </c>
      <c r="C819" t="s">
        <v>2896</v>
      </c>
      <c r="D819" t="s">
        <v>2895</v>
      </c>
      <c r="E819" t="s">
        <v>2888</v>
      </c>
      <c r="F819" t="s">
        <v>2894</v>
      </c>
      <c r="G819" t="s">
        <v>21</v>
      </c>
      <c r="H819" t="s">
        <v>25</v>
      </c>
      <c r="I819" t="s">
        <v>84</v>
      </c>
      <c r="J819" t="s">
        <v>83</v>
      </c>
    </row>
    <row r="820" spans="1:10">
      <c r="A820" t="str">
        <f t="shared" si="24"/>
        <v>Thibault TOUZO</v>
      </c>
      <c r="B820" t="str">
        <f t="shared" si="25"/>
        <v>ORLEANS ASFAS TRIATHLON Senior</v>
      </c>
      <c r="C820" t="s">
        <v>2893</v>
      </c>
      <c r="D820" t="s">
        <v>2892</v>
      </c>
      <c r="E820" t="s">
        <v>2888</v>
      </c>
      <c r="F820" t="s">
        <v>2891</v>
      </c>
      <c r="G820" t="s">
        <v>21</v>
      </c>
      <c r="H820" t="s">
        <v>25</v>
      </c>
      <c r="I820" t="s">
        <v>84</v>
      </c>
      <c r="J820" t="s">
        <v>83</v>
      </c>
    </row>
    <row r="821" spans="1:10">
      <c r="A821" t="str">
        <f t="shared" si="24"/>
        <v>GERVAIS TOUZO</v>
      </c>
      <c r="B821" t="str">
        <f t="shared" si="25"/>
        <v>ORLEANS ASFAS TRIATHLON Vétéran</v>
      </c>
      <c r="C821" t="s">
        <v>2890</v>
      </c>
      <c r="D821" t="s">
        <v>2889</v>
      </c>
      <c r="E821" t="s">
        <v>2888</v>
      </c>
      <c r="F821" t="s">
        <v>2887</v>
      </c>
      <c r="G821" t="s">
        <v>21</v>
      </c>
      <c r="H821" t="s">
        <v>25</v>
      </c>
      <c r="I821" t="s">
        <v>84</v>
      </c>
      <c r="J821" t="s">
        <v>96</v>
      </c>
    </row>
    <row r="822" spans="1:10">
      <c r="A822" t="str">
        <f t="shared" si="24"/>
        <v>Yoann TRIMAUD</v>
      </c>
      <c r="B822" t="str">
        <f t="shared" si="25"/>
        <v>ORLEANS ASFAS TRIATHLON Senior</v>
      </c>
      <c r="C822" t="s">
        <v>2886</v>
      </c>
      <c r="D822" t="s">
        <v>2878</v>
      </c>
      <c r="E822" t="s">
        <v>2885</v>
      </c>
      <c r="F822" t="s">
        <v>2884</v>
      </c>
      <c r="G822" t="s">
        <v>21</v>
      </c>
      <c r="H822" t="s">
        <v>25</v>
      </c>
      <c r="I822" t="s">
        <v>84</v>
      </c>
      <c r="J822" t="s">
        <v>83</v>
      </c>
    </row>
    <row r="823" spans="1:10">
      <c r="A823" t="str">
        <f t="shared" si="24"/>
        <v>DAMIEN VAN BEVEREN</v>
      </c>
      <c r="B823" t="str">
        <f t="shared" si="25"/>
        <v>ORLEANS ASFAS TRIATHLON Senior</v>
      </c>
      <c r="C823" t="s">
        <v>2883</v>
      </c>
      <c r="D823" t="s">
        <v>2882</v>
      </c>
      <c r="E823" t="s">
        <v>2881</v>
      </c>
      <c r="F823" t="s">
        <v>2880</v>
      </c>
      <c r="G823" t="s">
        <v>21</v>
      </c>
      <c r="H823" t="s">
        <v>25</v>
      </c>
      <c r="I823" t="s">
        <v>84</v>
      </c>
      <c r="J823" t="s">
        <v>83</v>
      </c>
    </row>
    <row r="824" spans="1:10">
      <c r="A824" t="str">
        <f t="shared" si="24"/>
        <v>Yoann VEYLAND</v>
      </c>
      <c r="B824" t="str">
        <f t="shared" si="25"/>
        <v>ORLEANS ASFAS TRIATHLON Vétéran</v>
      </c>
      <c r="C824" t="s">
        <v>2879</v>
      </c>
      <c r="D824" t="s">
        <v>2878</v>
      </c>
      <c r="E824" t="s">
        <v>2877</v>
      </c>
      <c r="F824" t="s">
        <v>2876</v>
      </c>
      <c r="G824" t="s">
        <v>21</v>
      </c>
      <c r="H824" t="s">
        <v>25</v>
      </c>
      <c r="I824" t="s">
        <v>84</v>
      </c>
      <c r="J824" t="s">
        <v>96</v>
      </c>
    </row>
    <row r="825" spans="1:10">
      <c r="A825" t="str">
        <f t="shared" si="24"/>
        <v>Cecile ALIZON</v>
      </c>
      <c r="B825" t="str">
        <f t="shared" si="25"/>
        <v>ORLEANS TRIATHLON CLUB 45 Vétéran</v>
      </c>
      <c r="C825" t="s">
        <v>2875</v>
      </c>
      <c r="D825" t="s">
        <v>384</v>
      </c>
      <c r="E825" t="s">
        <v>2874</v>
      </c>
      <c r="F825" t="s">
        <v>2873</v>
      </c>
      <c r="G825" t="s">
        <v>120</v>
      </c>
      <c r="H825" t="s">
        <v>80</v>
      </c>
      <c r="I825" t="s">
        <v>84</v>
      </c>
      <c r="J825" t="s">
        <v>96</v>
      </c>
    </row>
    <row r="826" spans="1:10">
      <c r="A826" t="str">
        <f t="shared" si="24"/>
        <v>Sylvain AUBRY</v>
      </c>
      <c r="B826" t="str">
        <f t="shared" si="25"/>
        <v>ORLEANS TRIATHLON CLUB 45 Senior</v>
      </c>
      <c r="C826" t="s">
        <v>2872</v>
      </c>
      <c r="D826" t="s">
        <v>2871</v>
      </c>
      <c r="E826" t="s">
        <v>2870</v>
      </c>
      <c r="F826" t="s">
        <v>2869</v>
      </c>
      <c r="G826" t="s">
        <v>21</v>
      </c>
      <c r="H826" t="s">
        <v>80</v>
      </c>
      <c r="I826" t="s">
        <v>84</v>
      </c>
      <c r="J826" t="s">
        <v>83</v>
      </c>
    </row>
    <row r="827" spans="1:10">
      <c r="A827" t="str">
        <f t="shared" si="24"/>
        <v>FRANCK AUCLIN</v>
      </c>
      <c r="B827" t="str">
        <f t="shared" si="25"/>
        <v>ORLEANS TRIATHLON CLUB 45 Vétéran</v>
      </c>
      <c r="C827" t="s">
        <v>2868</v>
      </c>
      <c r="D827" t="s">
        <v>522</v>
      </c>
      <c r="E827" t="s">
        <v>2867</v>
      </c>
      <c r="F827" t="s">
        <v>2866</v>
      </c>
      <c r="G827" t="s">
        <v>21</v>
      </c>
      <c r="H827" t="s">
        <v>80</v>
      </c>
      <c r="I827" t="s">
        <v>84</v>
      </c>
      <c r="J827" t="s">
        <v>96</v>
      </c>
    </row>
    <row r="828" spans="1:10">
      <c r="A828" t="str">
        <f t="shared" si="24"/>
        <v>Benoit AUVRAY</v>
      </c>
      <c r="B828" t="str">
        <f t="shared" si="25"/>
        <v>ORLEANS TRIATHLON CLUB 45 Vétéran</v>
      </c>
      <c r="C828" t="s">
        <v>2865</v>
      </c>
      <c r="D828" t="s">
        <v>1165</v>
      </c>
      <c r="E828" t="s">
        <v>1330</v>
      </c>
      <c r="F828" t="s">
        <v>2864</v>
      </c>
      <c r="G828" t="s">
        <v>21</v>
      </c>
      <c r="H828" t="s">
        <v>80</v>
      </c>
      <c r="I828" t="s">
        <v>84</v>
      </c>
      <c r="J828" t="s">
        <v>96</v>
      </c>
    </row>
    <row r="829" spans="1:10">
      <c r="A829" t="str">
        <f t="shared" si="24"/>
        <v>Marc BACHEROT</v>
      </c>
      <c r="B829" t="str">
        <f t="shared" si="25"/>
        <v>ORLEANS TRIATHLON CLUB 45 Vétéran</v>
      </c>
      <c r="C829" t="s">
        <v>2863</v>
      </c>
      <c r="D829" t="s">
        <v>511</v>
      </c>
      <c r="E829" t="s">
        <v>2862</v>
      </c>
      <c r="F829" t="s">
        <v>2861</v>
      </c>
      <c r="G829" t="s">
        <v>21</v>
      </c>
      <c r="H829" t="s">
        <v>80</v>
      </c>
      <c r="I829" t="s">
        <v>84</v>
      </c>
      <c r="J829" t="s">
        <v>96</v>
      </c>
    </row>
    <row r="830" spans="1:10">
      <c r="A830" t="str">
        <f t="shared" si="24"/>
        <v>JEREMY BARBIER</v>
      </c>
      <c r="B830" t="str">
        <f t="shared" si="25"/>
        <v>ORLEANS TRIATHLON CLUB 45 Vétéran</v>
      </c>
      <c r="C830" t="s">
        <v>2860</v>
      </c>
      <c r="D830" t="s">
        <v>931</v>
      </c>
      <c r="E830" t="s">
        <v>2859</v>
      </c>
      <c r="F830" t="s">
        <v>2858</v>
      </c>
      <c r="G830" t="s">
        <v>21</v>
      </c>
      <c r="H830" t="s">
        <v>80</v>
      </c>
      <c r="I830" t="s">
        <v>84</v>
      </c>
      <c r="J830" t="s">
        <v>96</v>
      </c>
    </row>
    <row r="831" spans="1:10">
      <c r="A831" t="str">
        <f t="shared" si="24"/>
        <v xml:space="preserve">Sylvie BEAUCHAMP </v>
      </c>
      <c r="B831" t="str">
        <f t="shared" si="25"/>
        <v>ORLEANS TRIATHLON CLUB 45 Vétéran</v>
      </c>
      <c r="C831" t="s">
        <v>2857</v>
      </c>
      <c r="D831" t="s">
        <v>2856</v>
      </c>
      <c r="E831" t="s">
        <v>2855</v>
      </c>
      <c r="F831" t="s">
        <v>2854</v>
      </c>
      <c r="G831" t="s">
        <v>120</v>
      </c>
      <c r="H831" t="s">
        <v>80</v>
      </c>
      <c r="I831" t="s">
        <v>84</v>
      </c>
      <c r="J831" t="s">
        <v>96</v>
      </c>
    </row>
    <row r="832" spans="1:10">
      <c r="A832" t="str">
        <f t="shared" si="24"/>
        <v>JEAN MARC BEJNA</v>
      </c>
      <c r="B832" t="str">
        <f t="shared" si="25"/>
        <v>ORLEANS TRIATHLON CLUB 45 Vétéran</v>
      </c>
      <c r="C832" t="s">
        <v>2853</v>
      </c>
      <c r="D832" t="s">
        <v>2852</v>
      </c>
      <c r="E832" t="s">
        <v>2851</v>
      </c>
      <c r="F832" t="s">
        <v>2850</v>
      </c>
      <c r="G832" t="s">
        <v>21</v>
      </c>
      <c r="H832" t="s">
        <v>80</v>
      </c>
      <c r="I832" t="s">
        <v>84</v>
      </c>
      <c r="J832" t="s">
        <v>96</v>
      </c>
    </row>
    <row r="833" spans="1:10">
      <c r="A833" t="str">
        <f t="shared" si="24"/>
        <v>Clovis BEURRIER</v>
      </c>
      <c r="B833" t="str">
        <f t="shared" si="25"/>
        <v>ORLEANS TRIATHLON CLUB 45 Senior</v>
      </c>
      <c r="C833" t="s">
        <v>2849</v>
      </c>
      <c r="D833" t="s">
        <v>2848</v>
      </c>
      <c r="E833" t="s">
        <v>2847</v>
      </c>
      <c r="F833" t="s">
        <v>2846</v>
      </c>
      <c r="G833" t="s">
        <v>21</v>
      </c>
      <c r="H833" t="s">
        <v>80</v>
      </c>
      <c r="I833" t="s">
        <v>84</v>
      </c>
      <c r="J833" t="s">
        <v>83</v>
      </c>
    </row>
    <row r="834" spans="1:10">
      <c r="A834" t="str">
        <f t="shared" si="24"/>
        <v>Sabrina BRASSEUR</v>
      </c>
      <c r="B834" t="str">
        <f t="shared" si="25"/>
        <v>ORLEANS TRIATHLON CLUB 45 Senior</v>
      </c>
      <c r="C834" t="s">
        <v>2845</v>
      </c>
      <c r="D834" t="s">
        <v>289</v>
      </c>
      <c r="E834" t="s">
        <v>2844</v>
      </c>
      <c r="F834" t="s">
        <v>2843</v>
      </c>
      <c r="G834" t="s">
        <v>120</v>
      </c>
      <c r="H834" t="s">
        <v>80</v>
      </c>
      <c r="I834" t="s">
        <v>115</v>
      </c>
      <c r="J834" t="s">
        <v>83</v>
      </c>
    </row>
    <row r="835" spans="1:10">
      <c r="A835" t="str">
        <f t="shared" ref="A835:A898" si="26">CONCATENATE(D835," ",E835)</f>
        <v>Alexandre BROUDIN</v>
      </c>
      <c r="B835" t="str">
        <f t="shared" ref="B835:B898" si="27">CONCATENATE(H835," ",J835)</f>
        <v>ORLEANS TRIATHLON CLUB 45 Senior</v>
      </c>
      <c r="C835" t="s">
        <v>2842</v>
      </c>
      <c r="D835" t="s">
        <v>864</v>
      </c>
      <c r="E835" t="s">
        <v>2841</v>
      </c>
      <c r="F835" t="s">
        <v>2840</v>
      </c>
      <c r="G835" t="s">
        <v>21</v>
      </c>
      <c r="H835" t="s">
        <v>80</v>
      </c>
      <c r="I835" t="s">
        <v>84</v>
      </c>
      <c r="J835" t="s">
        <v>83</v>
      </c>
    </row>
    <row r="836" spans="1:10">
      <c r="A836" t="str">
        <f t="shared" si="26"/>
        <v>JEAN ROBERT CAILLE</v>
      </c>
      <c r="B836" t="str">
        <f t="shared" si="27"/>
        <v>ORLEANS TRIATHLON CLUB 45 Vétéran</v>
      </c>
      <c r="C836" t="s">
        <v>2839</v>
      </c>
      <c r="D836" t="s">
        <v>2838</v>
      </c>
      <c r="E836" t="s">
        <v>2837</v>
      </c>
      <c r="F836" t="s">
        <v>2836</v>
      </c>
      <c r="G836" t="s">
        <v>21</v>
      </c>
      <c r="H836" t="s">
        <v>80</v>
      </c>
      <c r="I836" t="s">
        <v>84</v>
      </c>
      <c r="J836" t="s">
        <v>96</v>
      </c>
    </row>
    <row r="837" spans="1:10">
      <c r="A837" t="str">
        <f t="shared" si="26"/>
        <v>Marceau CARTRY</v>
      </c>
      <c r="B837" t="str">
        <f t="shared" si="27"/>
        <v>ORLEANS TRIATHLON CLUB 45 Senior</v>
      </c>
      <c r="C837" t="s">
        <v>2835</v>
      </c>
      <c r="D837" t="s">
        <v>631</v>
      </c>
      <c r="E837" t="s">
        <v>2834</v>
      </c>
      <c r="F837" t="s">
        <v>2366</v>
      </c>
      <c r="G837" t="s">
        <v>21</v>
      </c>
      <c r="H837" t="s">
        <v>80</v>
      </c>
      <c r="I837" t="s">
        <v>84</v>
      </c>
      <c r="J837" t="s">
        <v>83</v>
      </c>
    </row>
    <row r="838" spans="1:10">
      <c r="A838" t="str">
        <f t="shared" si="26"/>
        <v>Renaud CARVALHO</v>
      </c>
      <c r="B838" t="str">
        <f t="shared" si="27"/>
        <v>ORLEANS TRIATHLON CLUB 45 Senior</v>
      </c>
      <c r="C838" t="s">
        <v>2833</v>
      </c>
      <c r="D838" t="s">
        <v>2832</v>
      </c>
      <c r="E838" t="s">
        <v>2831</v>
      </c>
      <c r="F838" t="s">
        <v>2830</v>
      </c>
      <c r="G838" t="s">
        <v>21</v>
      </c>
      <c r="H838" t="s">
        <v>80</v>
      </c>
      <c r="I838" t="s">
        <v>115</v>
      </c>
      <c r="J838" t="s">
        <v>83</v>
      </c>
    </row>
    <row r="839" spans="1:10">
      <c r="A839" t="str">
        <f t="shared" si="26"/>
        <v>Fabrice CHAUVIN</v>
      </c>
      <c r="B839" t="str">
        <f t="shared" si="27"/>
        <v>ORLEANS TRIATHLON CLUB 45 Vétéran</v>
      </c>
      <c r="C839" t="s">
        <v>2829</v>
      </c>
      <c r="D839" t="s">
        <v>1869</v>
      </c>
      <c r="E839" t="s">
        <v>2828</v>
      </c>
      <c r="F839" t="s">
        <v>2827</v>
      </c>
      <c r="G839" t="s">
        <v>21</v>
      </c>
      <c r="H839" t="s">
        <v>80</v>
      </c>
      <c r="I839" t="s">
        <v>84</v>
      </c>
      <c r="J839" t="s">
        <v>96</v>
      </c>
    </row>
    <row r="840" spans="1:10">
      <c r="A840" t="str">
        <f t="shared" si="26"/>
        <v>Mikael COUSIN</v>
      </c>
      <c r="B840" t="str">
        <f t="shared" si="27"/>
        <v>ORLEANS TRIATHLON CLUB 45 Vétéran</v>
      </c>
      <c r="C840" t="s">
        <v>2826</v>
      </c>
      <c r="D840" t="s">
        <v>2825</v>
      </c>
      <c r="E840" t="s">
        <v>2205</v>
      </c>
      <c r="F840" t="s">
        <v>2824</v>
      </c>
      <c r="G840" t="s">
        <v>21</v>
      </c>
      <c r="H840" t="s">
        <v>80</v>
      </c>
      <c r="I840" t="s">
        <v>84</v>
      </c>
      <c r="J840" t="s">
        <v>96</v>
      </c>
    </row>
    <row r="841" spans="1:10">
      <c r="A841" t="str">
        <f t="shared" si="26"/>
        <v>SOPHIE DEFRETIN</v>
      </c>
      <c r="B841" t="str">
        <f t="shared" si="27"/>
        <v>ORLEANS TRIATHLON CLUB 45 Vétéran</v>
      </c>
      <c r="C841" t="s">
        <v>2823</v>
      </c>
      <c r="D841" t="s">
        <v>2795</v>
      </c>
      <c r="E841" t="s">
        <v>2820</v>
      </c>
      <c r="F841" t="s">
        <v>2822</v>
      </c>
      <c r="G841" t="s">
        <v>120</v>
      </c>
      <c r="H841" t="s">
        <v>80</v>
      </c>
      <c r="I841" t="s">
        <v>115</v>
      </c>
      <c r="J841" t="s">
        <v>96</v>
      </c>
    </row>
    <row r="842" spans="1:10">
      <c r="A842" t="str">
        <f t="shared" si="26"/>
        <v>Stephane DEFRETIN</v>
      </c>
      <c r="B842" t="str">
        <f t="shared" si="27"/>
        <v>ORLEANS TRIATHLON CLUB 45 Vétéran</v>
      </c>
      <c r="C842" t="s">
        <v>2821</v>
      </c>
      <c r="D842" t="s">
        <v>186</v>
      </c>
      <c r="E842" t="s">
        <v>2820</v>
      </c>
      <c r="F842" t="s">
        <v>2819</v>
      </c>
      <c r="G842" t="s">
        <v>21</v>
      </c>
      <c r="H842" t="s">
        <v>80</v>
      </c>
      <c r="I842" t="s">
        <v>115</v>
      </c>
      <c r="J842" t="s">
        <v>96</v>
      </c>
    </row>
    <row r="843" spans="1:10">
      <c r="A843" t="str">
        <f t="shared" si="26"/>
        <v>Cynthia DILAY</v>
      </c>
      <c r="B843" t="str">
        <f t="shared" si="27"/>
        <v>ORLEANS TRIATHLON CLUB 45 Senior</v>
      </c>
      <c r="C843" t="s">
        <v>5987</v>
      </c>
      <c r="D843" t="s">
        <v>3319</v>
      </c>
      <c r="E843" t="s">
        <v>5986</v>
      </c>
      <c r="F843" t="s">
        <v>5985</v>
      </c>
      <c r="G843" t="s">
        <v>120</v>
      </c>
      <c r="H843" t="s">
        <v>80</v>
      </c>
      <c r="I843" t="s">
        <v>84</v>
      </c>
      <c r="J843" t="s">
        <v>83</v>
      </c>
    </row>
    <row r="844" spans="1:10">
      <c r="A844" t="str">
        <f t="shared" si="26"/>
        <v>Marie Anais DION</v>
      </c>
      <c r="B844" t="str">
        <f t="shared" si="27"/>
        <v>ORLEANS TRIATHLON CLUB 45 Senior</v>
      </c>
      <c r="C844" t="s">
        <v>2818</v>
      </c>
      <c r="D844" t="s">
        <v>2817</v>
      </c>
      <c r="E844" t="s">
        <v>2816</v>
      </c>
      <c r="F844" t="s">
        <v>2815</v>
      </c>
      <c r="G844" t="s">
        <v>21</v>
      </c>
      <c r="H844" t="s">
        <v>80</v>
      </c>
      <c r="I844" t="s">
        <v>84</v>
      </c>
      <c r="J844" t="s">
        <v>83</v>
      </c>
    </row>
    <row r="845" spans="1:10">
      <c r="A845" t="str">
        <f t="shared" si="26"/>
        <v>Willy ELICECHEA</v>
      </c>
      <c r="B845" t="str">
        <f t="shared" si="27"/>
        <v>ORLEANS TRIATHLON CLUB 45 Vétéran</v>
      </c>
      <c r="C845" t="s">
        <v>2814</v>
      </c>
      <c r="D845" t="s">
        <v>2813</v>
      </c>
      <c r="E845" t="s">
        <v>2812</v>
      </c>
      <c r="F845" t="s">
        <v>2811</v>
      </c>
      <c r="G845" t="s">
        <v>21</v>
      </c>
      <c r="H845" t="s">
        <v>80</v>
      </c>
      <c r="I845" t="s">
        <v>84</v>
      </c>
      <c r="J845" t="s">
        <v>96</v>
      </c>
    </row>
    <row r="846" spans="1:10">
      <c r="A846" t="str">
        <f t="shared" si="26"/>
        <v>DIDIER ESNEE</v>
      </c>
      <c r="B846" t="str">
        <f t="shared" si="27"/>
        <v>ORLEANS TRIATHLON CLUB 45 Vétéran</v>
      </c>
      <c r="C846" t="s">
        <v>2810</v>
      </c>
      <c r="D846" t="s">
        <v>2466</v>
      </c>
      <c r="E846" t="s">
        <v>2809</v>
      </c>
      <c r="F846" t="s">
        <v>2808</v>
      </c>
      <c r="G846" t="s">
        <v>21</v>
      </c>
      <c r="H846" t="s">
        <v>80</v>
      </c>
      <c r="I846" t="s">
        <v>84</v>
      </c>
      <c r="J846" t="s">
        <v>96</v>
      </c>
    </row>
    <row r="847" spans="1:10">
      <c r="A847" t="str">
        <f t="shared" si="26"/>
        <v>FABIEN FERRE</v>
      </c>
      <c r="B847" t="str">
        <f t="shared" si="27"/>
        <v>ORLEANS TRIATHLON CLUB 45 Senior</v>
      </c>
      <c r="C847" t="s">
        <v>2807</v>
      </c>
      <c r="D847" t="s">
        <v>2806</v>
      </c>
      <c r="E847" t="s">
        <v>2805</v>
      </c>
      <c r="F847" t="s">
        <v>2804</v>
      </c>
      <c r="G847" t="s">
        <v>21</v>
      </c>
      <c r="H847" t="s">
        <v>80</v>
      </c>
      <c r="I847" t="s">
        <v>84</v>
      </c>
      <c r="J847" t="s">
        <v>83</v>
      </c>
    </row>
    <row r="848" spans="1:10">
      <c r="A848" t="str">
        <f t="shared" si="26"/>
        <v>Michel GALVANE</v>
      </c>
      <c r="B848" t="str">
        <f t="shared" si="27"/>
        <v>ORLEANS TRIATHLON CLUB 45 Vétéran</v>
      </c>
      <c r="C848" t="s">
        <v>2803</v>
      </c>
      <c r="D848" t="s">
        <v>2802</v>
      </c>
      <c r="E848" t="s">
        <v>2801</v>
      </c>
      <c r="F848" t="s">
        <v>2800</v>
      </c>
      <c r="G848" t="s">
        <v>21</v>
      </c>
      <c r="H848" t="s">
        <v>80</v>
      </c>
      <c r="I848" t="s">
        <v>84</v>
      </c>
      <c r="J848" t="s">
        <v>96</v>
      </c>
    </row>
    <row r="849" spans="1:10">
      <c r="A849" t="str">
        <f t="shared" si="26"/>
        <v>Pierre GAMEL</v>
      </c>
      <c r="B849" t="str">
        <f t="shared" si="27"/>
        <v>ORLEANS TRIATHLON CLUB 45 Vétéran</v>
      </c>
      <c r="C849" t="s">
        <v>2799</v>
      </c>
      <c r="D849" t="s">
        <v>315</v>
      </c>
      <c r="E849" t="s">
        <v>2798</v>
      </c>
      <c r="F849" t="s">
        <v>2797</v>
      </c>
      <c r="G849" t="s">
        <v>21</v>
      </c>
      <c r="H849" t="s">
        <v>80</v>
      </c>
      <c r="I849" t="s">
        <v>84</v>
      </c>
      <c r="J849" t="s">
        <v>96</v>
      </c>
    </row>
    <row r="850" spans="1:10">
      <c r="A850" t="str">
        <f t="shared" si="26"/>
        <v>SOPHIE GARDAN</v>
      </c>
      <c r="B850" t="str">
        <f t="shared" si="27"/>
        <v>ORLEANS TRIATHLON CLUB 45 Vétéran</v>
      </c>
      <c r="C850" t="s">
        <v>2796</v>
      </c>
      <c r="D850" t="s">
        <v>2795</v>
      </c>
      <c r="E850" t="s">
        <v>2794</v>
      </c>
      <c r="F850" t="s">
        <v>2793</v>
      </c>
      <c r="G850" t="s">
        <v>120</v>
      </c>
      <c r="H850" t="s">
        <v>80</v>
      </c>
      <c r="I850" t="s">
        <v>84</v>
      </c>
      <c r="J850" t="s">
        <v>96</v>
      </c>
    </row>
    <row r="851" spans="1:10">
      <c r="A851" t="str">
        <f t="shared" si="26"/>
        <v>Ghislain GIROT</v>
      </c>
      <c r="B851" t="str">
        <f t="shared" si="27"/>
        <v>ORLEANS TRIATHLON CLUB 45 Vétéran</v>
      </c>
      <c r="C851" t="s">
        <v>2792</v>
      </c>
      <c r="D851" t="s">
        <v>2791</v>
      </c>
      <c r="E851" t="s">
        <v>2790</v>
      </c>
      <c r="F851" t="s">
        <v>2789</v>
      </c>
      <c r="G851" t="s">
        <v>21</v>
      </c>
      <c r="H851" t="s">
        <v>80</v>
      </c>
      <c r="I851" t="s">
        <v>115</v>
      </c>
      <c r="J851" t="s">
        <v>96</v>
      </c>
    </row>
    <row r="852" spans="1:10">
      <c r="A852" t="str">
        <f t="shared" si="26"/>
        <v>Pierre GOUBINAT</v>
      </c>
      <c r="B852" t="str">
        <f t="shared" si="27"/>
        <v>ORLEANS TRIATHLON CLUB 45 Senior</v>
      </c>
      <c r="C852" t="s">
        <v>2788</v>
      </c>
      <c r="D852" t="s">
        <v>315</v>
      </c>
      <c r="E852" t="s">
        <v>2787</v>
      </c>
      <c r="F852" t="s">
        <v>2786</v>
      </c>
      <c r="G852" t="s">
        <v>21</v>
      </c>
      <c r="H852" t="s">
        <v>80</v>
      </c>
      <c r="I852" t="s">
        <v>84</v>
      </c>
      <c r="J852" t="s">
        <v>83</v>
      </c>
    </row>
    <row r="853" spans="1:10">
      <c r="A853" t="str">
        <f t="shared" si="26"/>
        <v>Olivier GOUELLAIN</v>
      </c>
      <c r="B853" t="str">
        <f t="shared" si="27"/>
        <v>ORLEANS TRIATHLON CLUB 45 Vétéran</v>
      </c>
      <c r="C853" t="s">
        <v>2785</v>
      </c>
      <c r="D853" t="s">
        <v>1774</v>
      </c>
      <c r="E853" t="s">
        <v>2784</v>
      </c>
      <c r="F853" t="s">
        <v>2783</v>
      </c>
      <c r="G853" t="s">
        <v>21</v>
      </c>
      <c r="H853" t="s">
        <v>80</v>
      </c>
      <c r="I853" t="s">
        <v>84</v>
      </c>
      <c r="J853" t="s">
        <v>96</v>
      </c>
    </row>
    <row r="854" spans="1:10">
      <c r="A854" t="str">
        <f t="shared" si="26"/>
        <v>BEATRICE GUERIN COUTANSAIS</v>
      </c>
      <c r="B854" t="str">
        <f t="shared" si="27"/>
        <v>ORLEANS TRIATHLON CLUB 45 Vétéran</v>
      </c>
      <c r="C854" t="s">
        <v>2782</v>
      </c>
      <c r="D854" t="s">
        <v>2781</v>
      </c>
      <c r="E854" t="s">
        <v>2780</v>
      </c>
      <c r="F854" t="s">
        <v>2779</v>
      </c>
      <c r="G854" t="s">
        <v>120</v>
      </c>
      <c r="H854" t="s">
        <v>80</v>
      </c>
      <c r="I854" t="s">
        <v>84</v>
      </c>
      <c r="J854" t="s">
        <v>96</v>
      </c>
    </row>
    <row r="855" spans="1:10">
      <c r="A855" t="str">
        <f t="shared" si="26"/>
        <v>Camille HOUGNON</v>
      </c>
      <c r="B855" t="str">
        <f t="shared" si="27"/>
        <v>ORLEANS TRIATHLON CLUB 45 Senior</v>
      </c>
      <c r="C855" t="s">
        <v>2778</v>
      </c>
      <c r="D855" t="s">
        <v>1049</v>
      </c>
      <c r="E855" t="s">
        <v>2777</v>
      </c>
      <c r="F855" t="s">
        <v>2776</v>
      </c>
      <c r="G855" t="s">
        <v>120</v>
      </c>
      <c r="H855" t="s">
        <v>80</v>
      </c>
      <c r="I855" t="s">
        <v>84</v>
      </c>
      <c r="J855" t="s">
        <v>83</v>
      </c>
    </row>
    <row r="856" spans="1:10">
      <c r="A856" t="str">
        <f t="shared" si="26"/>
        <v>Gwenael JOINT</v>
      </c>
      <c r="B856" t="str">
        <f t="shared" si="27"/>
        <v>ORLEANS TRIATHLON CLUB 45 Vétéran</v>
      </c>
      <c r="C856" t="s">
        <v>2775</v>
      </c>
      <c r="D856" t="s">
        <v>2774</v>
      </c>
      <c r="E856" t="s">
        <v>2773</v>
      </c>
      <c r="F856" t="s">
        <v>2772</v>
      </c>
      <c r="G856" t="s">
        <v>21</v>
      </c>
      <c r="H856" t="s">
        <v>80</v>
      </c>
      <c r="I856" t="s">
        <v>84</v>
      </c>
      <c r="J856" t="s">
        <v>96</v>
      </c>
    </row>
    <row r="857" spans="1:10">
      <c r="A857" t="str">
        <f t="shared" si="26"/>
        <v>Valentin LAMARQUE</v>
      </c>
      <c r="B857" t="str">
        <f t="shared" si="27"/>
        <v>ORLEANS TRIATHLON CLUB 45 Senior</v>
      </c>
      <c r="C857" t="s">
        <v>2771</v>
      </c>
      <c r="D857" t="s">
        <v>601</v>
      </c>
      <c r="E857" t="s">
        <v>2770</v>
      </c>
      <c r="F857" t="s">
        <v>2769</v>
      </c>
      <c r="G857" t="s">
        <v>21</v>
      </c>
      <c r="H857" t="s">
        <v>80</v>
      </c>
      <c r="I857" t="s">
        <v>84</v>
      </c>
      <c r="J857" t="s">
        <v>83</v>
      </c>
    </row>
    <row r="858" spans="1:10">
      <c r="A858" t="str">
        <f t="shared" si="26"/>
        <v>Elsa LANZINGER</v>
      </c>
      <c r="B858" t="str">
        <f t="shared" si="27"/>
        <v>ORLEANS TRIATHLON CLUB 45 Senior</v>
      </c>
      <c r="C858" t="s">
        <v>2768</v>
      </c>
      <c r="D858" t="s">
        <v>2767</v>
      </c>
      <c r="E858" t="s">
        <v>2766</v>
      </c>
      <c r="F858" t="s">
        <v>2765</v>
      </c>
      <c r="G858" t="s">
        <v>120</v>
      </c>
      <c r="H858" t="s">
        <v>80</v>
      </c>
      <c r="I858" t="s">
        <v>84</v>
      </c>
      <c r="J858" t="s">
        <v>83</v>
      </c>
    </row>
    <row r="859" spans="1:10">
      <c r="A859" t="str">
        <f t="shared" si="26"/>
        <v>Gilles LE ROUZIC</v>
      </c>
      <c r="B859" t="str">
        <f t="shared" si="27"/>
        <v>ORLEANS TRIATHLON CLUB 45 Vétéran</v>
      </c>
      <c r="C859" t="s">
        <v>2764</v>
      </c>
      <c r="D859" t="s">
        <v>1016</v>
      </c>
      <c r="E859" t="s">
        <v>2763</v>
      </c>
      <c r="F859" t="s">
        <v>2762</v>
      </c>
      <c r="G859" t="s">
        <v>21</v>
      </c>
      <c r="H859" t="s">
        <v>80</v>
      </c>
      <c r="I859" t="s">
        <v>84</v>
      </c>
      <c r="J859" t="s">
        <v>96</v>
      </c>
    </row>
    <row r="860" spans="1:10">
      <c r="A860" t="str">
        <f t="shared" si="26"/>
        <v>JEROME LELOUP</v>
      </c>
      <c r="B860" t="str">
        <f t="shared" si="27"/>
        <v>ORLEANS TRIATHLON CLUB 45 Vétéran</v>
      </c>
      <c r="C860" t="s">
        <v>2761</v>
      </c>
      <c r="D860" t="s">
        <v>1820</v>
      </c>
      <c r="E860" t="s">
        <v>2760</v>
      </c>
      <c r="F860" t="s">
        <v>2759</v>
      </c>
      <c r="G860" t="s">
        <v>21</v>
      </c>
      <c r="H860" t="s">
        <v>80</v>
      </c>
      <c r="I860" t="s">
        <v>84</v>
      </c>
      <c r="J860" t="s">
        <v>96</v>
      </c>
    </row>
    <row r="861" spans="1:10">
      <c r="A861" t="str">
        <f t="shared" si="26"/>
        <v>Alexandre LENOIR</v>
      </c>
      <c r="B861" t="str">
        <f t="shared" si="27"/>
        <v>ORLEANS TRIATHLON CLUB 45 Vétéran</v>
      </c>
      <c r="C861" t="s">
        <v>2758</v>
      </c>
      <c r="D861" t="s">
        <v>864</v>
      </c>
      <c r="E861" t="s">
        <v>1987</v>
      </c>
      <c r="F861" t="s">
        <v>2757</v>
      </c>
      <c r="G861" t="s">
        <v>21</v>
      </c>
      <c r="H861" t="s">
        <v>80</v>
      </c>
      <c r="I861" t="s">
        <v>84</v>
      </c>
      <c r="J861" t="s">
        <v>96</v>
      </c>
    </row>
    <row r="862" spans="1:10">
      <c r="A862" t="str">
        <f t="shared" si="26"/>
        <v>ERIC LESIMPLE</v>
      </c>
      <c r="B862" t="str">
        <f t="shared" si="27"/>
        <v>ORLEANS TRIATHLON CLUB 45 Vétéran</v>
      </c>
      <c r="C862" t="s">
        <v>2756</v>
      </c>
      <c r="D862" t="s">
        <v>2124</v>
      </c>
      <c r="E862" t="s">
        <v>2755</v>
      </c>
      <c r="F862" t="s">
        <v>2754</v>
      </c>
      <c r="G862" t="s">
        <v>21</v>
      </c>
      <c r="H862" t="s">
        <v>80</v>
      </c>
      <c r="I862" t="s">
        <v>84</v>
      </c>
      <c r="J862" t="s">
        <v>96</v>
      </c>
    </row>
    <row r="863" spans="1:10">
      <c r="A863" t="str">
        <f t="shared" si="26"/>
        <v>Pierre LIPSKI</v>
      </c>
      <c r="B863" t="str">
        <f t="shared" si="27"/>
        <v>ORLEANS TRIATHLON CLUB 45 Vétéran</v>
      </c>
      <c r="C863" t="s">
        <v>2753</v>
      </c>
      <c r="D863" t="s">
        <v>315</v>
      </c>
      <c r="E863" t="s">
        <v>2752</v>
      </c>
      <c r="F863" t="s">
        <v>2751</v>
      </c>
      <c r="G863" t="s">
        <v>21</v>
      </c>
      <c r="H863" t="s">
        <v>80</v>
      </c>
      <c r="I863" t="s">
        <v>84</v>
      </c>
      <c r="J863" t="s">
        <v>96</v>
      </c>
    </row>
    <row r="864" spans="1:10">
      <c r="A864" t="str">
        <f t="shared" si="26"/>
        <v>Anthony LOUSTAU</v>
      </c>
      <c r="B864" t="str">
        <f t="shared" si="27"/>
        <v>ORLEANS TRIATHLON CLUB 45 Senior</v>
      </c>
      <c r="C864" t="s">
        <v>2750</v>
      </c>
      <c r="D864" t="s">
        <v>1002</v>
      </c>
      <c r="E864" t="s">
        <v>2749</v>
      </c>
      <c r="F864" t="s">
        <v>2748</v>
      </c>
      <c r="G864" t="s">
        <v>21</v>
      </c>
      <c r="H864" t="s">
        <v>80</v>
      </c>
      <c r="I864" t="s">
        <v>84</v>
      </c>
      <c r="J864" t="s">
        <v>83</v>
      </c>
    </row>
    <row r="865" spans="1:10">
      <c r="A865" t="str">
        <f t="shared" si="26"/>
        <v>Frederic MERAY</v>
      </c>
      <c r="B865" t="str">
        <f t="shared" si="27"/>
        <v>ORLEANS TRIATHLON CLUB 45 Vétéran</v>
      </c>
      <c r="C865" t="s">
        <v>2747</v>
      </c>
      <c r="D865" t="s">
        <v>175</v>
      </c>
      <c r="E865" t="s">
        <v>2746</v>
      </c>
      <c r="F865" t="s">
        <v>2745</v>
      </c>
      <c r="G865" t="s">
        <v>21</v>
      </c>
      <c r="H865" t="s">
        <v>80</v>
      </c>
      <c r="I865" t="s">
        <v>84</v>
      </c>
      <c r="J865" t="s">
        <v>96</v>
      </c>
    </row>
    <row r="866" spans="1:10">
      <c r="A866" t="str">
        <f t="shared" si="26"/>
        <v>Julien NAUDINET</v>
      </c>
      <c r="B866" t="str">
        <f t="shared" si="27"/>
        <v>ORLEANS TRIATHLON CLUB 45 Vétéran</v>
      </c>
      <c r="C866" t="s">
        <v>2744</v>
      </c>
      <c r="D866" t="s">
        <v>391</v>
      </c>
      <c r="E866" t="s">
        <v>2743</v>
      </c>
      <c r="F866" t="s">
        <v>2742</v>
      </c>
      <c r="G866" t="s">
        <v>21</v>
      </c>
      <c r="H866" t="s">
        <v>80</v>
      </c>
      <c r="I866" t="s">
        <v>84</v>
      </c>
      <c r="J866" t="s">
        <v>96</v>
      </c>
    </row>
    <row r="867" spans="1:10">
      <c r="A867" t="str">
        <f t="shared" si="26"/>
        <v>BRUNO NOYER</v>
      </c>
      <c r="B867" t="str">
        <f t="shared" si="27"/>
        <v>ORLEANS TRIATHLON CLUB 45 Vétéran</v>
      </c>
      <c r="C867" t="s">
        <v>2741</v>
      </c>
      <c r="D867" t="s">
        <v>780</v>
      </c>
      <c r="E867" t="s">
        <v>2740</v>
      </c>
      <c r="F867" t="s">
        <v>2739</v>
      </c>
      <c r="G867" t="s">
        <v>21</v>
      </c>
      <c r="H867" t="s">
        <v>80</v>
      </c>
      <c r="I867" t="s">
        <v>84</v>
      </c>
      <c r="J867" t="s">
        <v>96</v>
      </c>
    </row>
    <row r="868" spans="1:10">
      <c r="A868" t="str">
        <f t="shared" si="26"/>
        <v>Yoan PASQUET</v>
      </c>
      <c r="B868" t="str">
        <f t="shared" si="27"/>
        <v>ORLEANS TRIATHLON CLUB 45 Senior</v>
      </c>
      <c r="C868" t="s">
        <v>2738</v>
      </c>
      <c r="D868" t="s">
        <v>2737</v>
      </c>
      <c r="E868" t="s">
        <v>2736</v>
      </c>
      <c r="F868" t="s">
        <v>2735</v>
      </c>
      <c r="G868" t="s">
        <v>21</v>
      </c>
      <c r="H868" t="s">
        <v>80</v>
      </c>
      <c r="I868" t="s">
        <v>84</v>
      </c>
      <c r="J868" t="s">
        <v>83</v>
      </c>
    </row>
    <row r="869" spans="1:10">
      <c r="A869" t="str">
        <f t="shared" si="26"/>
        <v>Frederic PITOIS</v>
      </c>
      <c r="B869" t="str">
        <f t="shared" si="27"/>
        <v>ORLEANS TRIATHLON CLUB 45 Vétéran</v>
      </c>
      <c r="C869" t="s">
        <v>2734</v>
      </c>
      <c r="D869" t="s">
        <v>175</v>
      </c>
      <c r="E869" t="s">
        <v>2733</v>
      </c>
      <c r="F869" t="s">
        <v>2732</v>
      </c>
      <c r="G869" t="s">
        <v>21</v>
      </c>
      <c r="H869" t="s">
        <v>80</v>
      </c>
      <c r="I869" t="s">
        <v>84</v>
      </c>
      <c r="J869" t="s">
        <v>96</v>
      </c>
    </row>
    <row r="870" spans="1:10">
      <c r="A870" t="str">
        <f t="shared" si="26"/>
        <v>PHILIPPE PORRET</v>
      </c>
      <c r="B870" t="str">
        <f t="shared" si="27"/>
        <v>ORLEANS TRIATHLON CLUB 45 Vétéran</v>
      </c>
      <c r="C870" t="s">
        <v>2731</v>
      </c>
      <c r="D870" t="s">
        <v>768</v>
      </c>
      <c r="E870" t="s">
        <v>2727</v>
      </c>
      <c r="F870" t="s">
        <v>2730</v>
      </c>
      <c r="G870" t="s">
        <v>21</v>
      </c>
      <c r="H870" t="s">
        <v>80</v>
      </c>
      <c r="I870" t="s">
        <v>84</v>
      </c>
      <c r="J870" t="s">
        <v>96</v>
      </c>
    </row>
    <row r="871" spans="1:10">
      <c r="A871" t="str">
        <f t="shared" si="26"/>
        <v>Theo PORRET</v>
      </c>
      <c r="B871" t="str">
        <f t="shared" si="27"/>
        <v>ORLEANS TRIATHLON CLUB 45 Senior</v>
      </c>
      <c r="C871" t="s">
        <v>2729</v>
      </c>
      <c r="D871" t="s">
        <v>2728</v>
      </c>
      <c r="E871" t="s">
        <v>2727</v>
      </c>
      <c r="F871" t="s">
        <v>2726</v>
      </c>
      <c r="G871" t="s">
        <v>21</v>
      </c>
      <c r="H871" t="s">
        <v>80</v>
      </c>
      <c r="I871" t="s">
        <v>84</v>
      </c>
      <c r="J871" t="s">
        <v>83</v>
      </c>
    </row>
    <row r="872" spans="1:10">
      <c r="A872" t="str">
        <f t="shared" si="26"/>
        <v>Ronald POUILLOT</v>
      </c>
      <c r="B872" t="str">
        <f t="shared" si="27"/>
        <v>ORLEANS TRIATHLON CLUB 45 Vétéran</v>
      </c>
      <c r="C872" t="s">
        <v>2725</v>
      </c>
      <c r="D872" t="s">
        <v>2724</v>
      </c>
      <c r="E872" t="s">
        <v>2723</v>
      </c>
      <c r="F872" t="s">
        <v>2722</v>
      </c>
      <c r="G872" t="s">
        <v>21</v>
      </c>
      <c r="H872" t="s">
        <v>80</v>
      </c>
      <c r="I872" t="s">
        <v>84</v>
      </c>
      <c r="J872" t="s">
        <v>96</v>
      </c>
    </row>
    <row r="873" spans="1:10">
      <c r="A873" t="str">
        <f t="shared" si="26"/>
        <v>NICOLAS POULLEAU</v>
      </c>
      <c r="B873" t="str">
        <f t="shared" si="27"/>
        <v>ORLEANS TRIATHLON CLUB 45 Vétéran</v>
      </c>
      <c r="C873" t="s">
        <v>2721</v>
      </c>
      <c r="D873" t="s">
        <v>1810</v>
      </c>
      <c r="E873" t="s">
        <v>2720</v>
      </c>
      <c r="F873" t="s">
        <v>2719</v>
      </c>
      <c r="G873" t="s">
        <v>21</v>
      </c>
      <c r="H873" t="s">
        <v>80</v>
      </c>
      <c r="I873" t="s">
        <v>84</v>
      </c>
      <c r="J873" t="s">
        <v>96</v>
      </c>
    </row>
    <row r="874" spans="1:10">
      <c r="A874" t="str">
        <f t="shared" si="26"/>
        <v>Alexandre RICHARD</v>
      </c>
      <c r="B874" t="str">
        <f t="shared" si="27"/>
        <v>ORLEANS TRIATHLON CLUB 45 Vétéran</v>
      </c>
      <c r="C874" t="s">
        <v>2718</v>
      </c>
      <c r="D874" t="s">
        <v>864</v>
      </c>
      <c r="E874" t="s">
        <v>1871</v>
      </c>
      <c r="F874" t="s">
        <v>2717</v>
      </c>
      <c r="G874" t="s">
        <v>21</v>
      </c>
      <c r="H874" t="s">
        <v>80</v>
      </c>
      <c r="I874" t="s">
        <v>84</v>
      </c>
      <c r="J874" t="s">
        <v>96</v>
      </c>
    </row>
    <row r="875" spans="1:10">
      <c r="A875" t="str">
        <f t="shared" si="26"/>
        <v>Cecile RICHARD</v>
      </c>
      <c r="B875" t="str">
        <f t="shared" si="27"/>
        <v>ORLEANS TRIATHLON CLUB 45 Vétéran</v>
      </c>
      <c r="C875" t="s">
        <v>2716</v>
      </c>
      <c r="D875" t="s">
        <v>384</v>
      </c>
      <c r="E875" t="s">
        <v>1871</v>
      </c>
      <c r="F875" t="s">
        <v>2715</v>
      </c>
      <c r="G875" t="s">
        <v>120</v>
      </c>
      <c r="H875" t="s">
        <v>80</v>
      </c>
      <c r="I875" t="s">
        <v>115</v>
      </c>
      <c r="J875" t="s">
        <v>96</v>
      </c>
    </row>
    <row r="876" spans="1:10">
      <c r="A876" t="str">
        <f t="shared" si="26"/>
        <v>Charlotte ROBERT DE LATOUR</v>
      </c>
      <c r="B876" t="str">
        <f t="shared" si="27"/>
        <v>ORLEANS TRIATHLON CLUB 45 Senior</v>
      </c>
      <c r="C876" t="s">
        <v>2714</v>
      </c>
      <c r="D876" t="s">
        <v>872</v>
      </c>
      <c r="E876" t="s">
        <v>2713</v>
      </c>
      <c r="F876" t="s">
        <v>2712</v>
      </c>
      <c r="G876" t="s">
        <v>120</v>
      </c>
      <c r="H876" t="s">
        <v>80</v>
      </c>
      <c r="I876" t="s">
        <v>84</v>
      </c>
      <c r="J876" t="s">
        <v>83</v>
      </c>
    </row>
    <row r="877" spans="1:10">
      <c r="A877" t="str">
        <f t="shared" si="26"/>
        <v>JOSIANE ROUSSIER</v>
      </c>
      <c r="B877" t="str">
        <f t="shared" si="27"/>
        <v>ORLEANS TRIATHLON CLUB 45 Vétéran</v>
      </c>
      <c r="C877" t="s">
        <v>2711</v>
      </c>
      <c r="D877" t="s">
        <v>2710</v>
      </c>
      <c r="E877" t="s">
        <v>2709</v>
      </c>
      <c r="F877" t="s">
        <v>2708</v>
      </c>
      <c r="G877" t="s">
        <v>120</v>
      </c>
      <c r="H877" t="s">
        <v>80</v>
      </c>
      <c r="I877" t="s">
        <v>115</v>
      </c>
      <c r="J877" t="s">
        <v>96</v>
      </c>
    </row>
    <row r="878" spans="1:10">
      <c r="A878" t="str">
        <f t="shared" si="26"/>
        <v>Christophe SCHARFF</v>
      </c>
      <c r="B878" t="str">
        <f t="shared" si="27"/>
        <v>ORLEANS TRIATHLON CLUB 45 Vétéran</v>
      </c>
      <c r="C878" t="s">
        <v>2707</v>
      </c>
      <c r="D878" t="s">
        <v>431</v>
      </c>
      <c r="E878" t="s">
        <v>2706</v>
      </c>
      <c r="F878" t="s">
        <v>2705</v>
      </c>
      <c r="G878" t="s">
        <v>21</v>
      </c>
      <c r="H878" t="s">
        <v>80</v>
      </c>
      <c r="I878" t="s">
        <v>84</v>
      </c>
      <c r="J878" t="s">
        <v>96</v>
      </c>
    </row>
    <row r="879" spans="1:10">
      <c r="A879" t="str">
        <f t="shared" si="26"/>
        <v>Maeva SCHROTZ   DELGADO</v>
      </c>
      <c r="B879" t="str">
        <f t="shared" si="27"/>
        <v>ORLEANS TRIATHLON CLUB 45 Senior</v>
      </c>
      <c r="C879" t="s">
        <v>2704</v>
      </c>
      <c r="D879" t="s">
        <v>2703</v>
      </c>
      <c r="E879" t="s">
        <v>2702</v>
      </c>
      <c r="F879" t="s">
        <v>2701</v>
      </c>
      <c r="G879" t="s">
        <v>120</v>
      </c>
      <c r="H879" t="s">
        <v>80</v>
      </c>
      <c r="I879" t="s">
        <v>84</v>
      </c>
      <c r="J879" t="s">
        <v>83</v>
      </c>
    </row>
    <row r="880" spans="1:10">
      <c r="A880" t="str">
        <f t="shared" si="26"/>
        <v>Gregory SOILEUX</v>
      </c>
      <c r="B880" t="str">
        <f t="shared" si="27"/>
        <v>ORLEANS TRIATHLON CLUB 45 Vétéran</v>
      </c>
      <c r="C880" t="s">
        <v>2700</v>
      </c>
      <c r="D880" t="s">
        <v>2210</v>
      </c>
      <c r="E880" t="s">
        <v>2699</v>
      </c>
      <c r="F880" t="s">
        <v>2698</v>
      </c>
      <c r="G880" t="s">
        <v>21</v>
      </c>
      <c r="H880" t="s">
        <v>80</v>
      </c>
      <c r="I880" t="s">
        <v>84</v>
      </c>
      <c r="J880" t="s">
        <v>96</v>
      </c>
    </row>
    <row r="881" spans="1:10">
      <c r="A881" t="str">
        <f t="shared" si="26"/>
        <v>Nicolas STIEVENARD</v>
      </c>
      <c r="B881" t="str">
        <f t="shared" si="27"/>
        <v>ORLEANS TRIATHLON CLUB 45 Vétéran</v>
      </c>
      <c r="C881" t="s">
        <v>2697</v>
      </c>
      <c r="D881" t="s">
        <v>87</v>
      </c>
      <c r="E881" t="s">
        <v>2696</v>
      </c>
      <c r="F881" t="s">
        <v>2695</v>
      </c>
      <c r="G881" t="s">
        <v>21</v>
      </c>
      <c r="H881" t="s">
        <v>80</v>
      </c>
      <c r="I881" t="s">
        <v>84</v>
      </c>
      <c r="J881" t="s">
        <v>96</v>
      </c>
    </row>
    <row r="882" spans="1:10">
      <c r="A882" t="str">
        <f t="shared" si="26"/>
        <v>FRANCOIS STOENS</v>
      </c>
      <c r="B882" t="str">
        <f t="shared" si="27"/>
        <v>ORLEANS TRIATHLON CLUB 45 Vétéran</v>
      </c>
      <c r="C882" t="s">
        <v>2694</v>
      </c>
      <c r="D882" t="s">
        <v>1575</v>
      </c>
      <c r="E882" t="s">
        <v>2693</v>
      </c>
      <c r="F882" t="s">
        <v>2692</v>
      </c>
      <c r="G882" t="s">
        <v>21</v>
      </c>
      <c r="H882" t="s">
        <v>80</v>
      </c>
      <c r="I882" t="s">
        <v>84</v>
      </c>
      <c r="J882" t="s">
        <v>96</v>
      </c>
    </row>
    <row r="883" spans="1:10">
      <c r="A883" t="str">
        <f t="shared" si="26"/>
        <v>Chloe SWIDERSKI</v>
      </c>
      <c r="B883" t="str">
        <f t="shared" si="27"/>
        <v>ORLEANS TRIATHLON CLUB 45 Senior</v>
      </c>
      <c r="C883" t="s">
        <v>2691</v>
      </c>
      <c r="D883" t="s">
        <v>570</v>
      </c>
      <c r="E883" t="s">
        <v>2690</v>
      </c>
      <c r="F883" t="s">
        <v>2689</v>
      </c>
      <c r="G883" t="s">
        <v>120</v>
      </c>
      <c r="H883" t="s">
        <v>80</v>
      </c>
      <c r="I883" t="s">
        <v>84</v>
      </c>
      <c r="J883" t="s">
        <v>83</v>
      </c>
    </row>
    <row r="884" spans="1:10">
      <c r="A884" t="str">
        <f t="shared" si="26"/>
        <v>Agathe TALBOT</v>
      </c>
      <c r="B884" t="str">
        <f t="shared" si="27"/>
        <v>ORLEANS TRIATHLON CLUB 45 Senior</v>
      </c>
      <c r="C884" t="s">
        <v>2688</v>
      </c>
      <c r="D884" t="s">
        <v>2687</v>
      </c>
      <c r="E884" t="s">
        <v>2686</v>
      </c>
      <c r="F884" t="s">
        <v>2685</v>
      </c>
      <c r="G884" t="s">
        <v>120</v>
      </c>
      <c r="H884" t="s">
        <v>80</v>
      </c>
      <c r="I884" t="s">
        <v>84</v>
      </c>
      <c r="J884" t="s">
        <v>83</v>
      </c>
    </row>
    <row r="885" spans="1:10">
      <c r="A885" t="str">
        <f t="shared" si="26"/>
        <v>Marie Anne TOURAULT</v>
      </c>
      <c r="B885" t="str">
        <f t="shared" si="27"/>
        <v>ORLEANS TRIATHLON CLUB 45 Vétéran</v>
      </c>
      <c r="C885" t="s">
        <v>2684</v>
      </c>
      <c r="D885" t="s">
        <v>2683</v>
      </c>
      <c r="E885" t="s">
        <v>2682</v>
      </c>
      <c r="F885" t="s">
        <v>2681</v>
      </c>
      <c r="G885" t="s">
        <v>120</v>
      </c>
      <c r="H885" t="s">
        <v>80</v>
      </c>
      <c r="I885" t="s">
        <v>84</v>
      </c>
      <c r="J885" t="s">
        <v>96</v>
      </c>
    </row>
    <row r="886" spans="1:10">
      <c r="A886" t="str">
        <f t="shared" si="26"/>
        <v>Stephane VAXELAIRE</v>
      </c>
      <c r="B886" t="str">
        <f t="shared" si="27"/>
        <v>ORLEANS TRIATHLON CLUB 45 Vétéran</v>
      </c>
      <c r="C886" t="s">
        <v>2680</v>
      </c>
      <c r="D886" t="s">
        <v>186</v>
      </c>
      <c r="E886" t="s">
        <v>2679</v>
      </c>
      <c r="F886" t="s">
        <v>2678</v>
      </c>
      <c r="G886" t="s">
        <v>21</v>
      </c>
      <c r="H886" t="s">
        <v>80</v>
      </c>
      <c r="I886" t="s">
        <v>84</v>
      </c>
      <c r="J886" t="s">
        <v>96</v>
      </c>
    </row>
    <row r="887" spans="1:10">
      <c r="A887" t="str">
        <f t="shared" si="26"/>
        <v>DOMINIQUE ALLERY</v>
      </c>
      <c r="B887" t="str">
        <f t="shared" si="27"/>
        <v>RABELAIS TRIATHLON CHINON Vétéran</v>
      </c>
      <c r="C887" t="s">
        <v>2677</v>
      </c>
      <c r="D887" t="s">
        <v>1220</v>
      </c>
      <c r="E887" t="s">
        <v>2676</v>
      </c>
      <c r="F887" t="s">
        <v>2675</v>
      </c>
      <c r="G887" t="s">
        <v>21</v>
      </c>
      <c r="H887" t="s">
        <v>93</v>
      </c>
      <c r="I887" t="s">
        <v>115</v>
      </c>
      <c r="J887" t="s">
        <v>96</v>
      </c>
    </row>
    <row r="888" spans="1:10">
      <c r="A888" t="str">
        <f t="shared" si="26"/>
        <v>EMERIC BROCHARD</v>
      </c>
      <c r="B888" t="str">
        <f t="shared" si="27"/>
        <v>RABELAIS TRIATHLON CHINON Vétéran</v>
      </c>
      <c r="C888" t="s">
        <v>2674</v>
      </c>
      <c r="D888" t="s">
        <v>2673</v>
      </c>
      <c r="E888" t="s">
        <v>2672</v>
      </c>
      <c r="F888" t="s">
        <v>2671</v>
      </c>
      <c r="G888" t="s">
        <v>21</v>
      </c>
      <c r="H888" t="s">
        <v>93</v>
      </c>
      <c r="I888" t="s">
        <v>84</v>
      </c>
      <c r="J888" t="s">
        <v>96</v>
      </c>
    </row>
    <row r="889" spans="1:10">
      <c r="A889" t="str">
        <f t="shared" si="26"/>
        <v>Benjamin DAVID</v>
      </c>
      <c r="B889" t="str">
        <f t="shared" si="27"/>
        <v>RABELAIS TRIATHLON CHINON Senior</v>
      </c>
      <c r="C889" t="s">
        <v>2670</v>
      </c>
      <c r="D889" t="s">
        <v>22</v>
      </c>
      <c r="E889" t="s">
        <v>975</v>
      </c>
      <c r="F889" t="s">
        <v>2669</v>
      </c>
      <c r="G889" t="s">
        <v>21</v>
      </c>
      <c r="H889" t="s">
        <v>93</v>
      </c>
      <c r="I889" t="s">
        <v>84</v>
      </c>
      <c r="J889" t="s">
        <v>83</v>
      </c>
    </row>
    <row r="890" spans="1:10">
      <c r="A890" t="str">
        <f t="shared" si="26"/>
        <v>LOIC DOLLO</v>
      </c>
      <c r="B890" t="str">
        <f t="shared" si="27"/>
        <v>RABELAIS TRIATHLON CHINON Vétéran</v>
      </c>
      <c r="C890" t="s">
        <v>2668</v>
      </c>
      <c r="D890" t="s">
        <v>2021</v>
      </c>
      <c r="E890" t="s">
        <v>2667</v>
      </c>
      <c r="F890" t="s">
        <v>2666</v>
      </c>
      <c r="G890" t="s">
        <v>21</v>
      </c>
      <c r="H890" t="s">
        <v>93</v>
      </c>
      <c r="I890" t="s">
        <v>115</v>
      </c>
      <c r="J890" t="s">
        <v>96</v>
      </c>
    </row>
    <row r="891" spans="1:10">
      <c r="A891" t="str">
        <f t="shared" si="26"/>
        <v>PATRICE GOURDON</v>
      </c>
      <c r="B891" t="str">
        <f t="shared" si="27"/>
        <v>RABELAIS TRIATHLON CHINON Vétéran</v>
      </c>
      <c r="C891" t="s">
        <v>2665</v>
      </c>
      <c r="D891" t="s">
        <v>2664</v>
      </c>
      <c r="E891" t="s">
        <v>2663</v>
      </c>
      <c r="F891" t="s">
        <v>2662</v>
      </c>
      <c r="G891" t="s">
        <v>21</v>
      </c>
      <c r="H891" t="s">
        <v>93</v>
      </c>
      <c r="I891" t="s">
        <v>84</v>
      </c>
      <c r="J891" t="s">
        <v>96</v>
      </c>
    </row>
    <row r="892" spans="1:10">
      <c r="A892" t="str">
        <f t="shared" si="26"/>
        <v>Alain LE BAIL</v>
      </c>
      <c r="B892" t="str">
        <f t="shared" si="27"/>
        <v>RABELAIS TRIATHLON CHINON Vétéran</v>
      </c>
      <c r="C892" t="s">
        <v>2661</v>
      </c>
      <c r="D892" t="s">
        <v>2559</v>
      </c>
      <c r="E892" t="s">
        <v>2660</v>
      </c>
      <c r="F892" t="s">
        <v>2659</v>
      </c>
      <c r="G892" t="s">
        <v>21</v>
      </c>
      <c r="H892" t="s">
        <v>93</v>
      </c>
      <c r="I892" t="s">
        <v>297</v>
      </c>
      <c r="J892" t="s">
        <v>96</v>
      </c>
    </row>
    <row r="893" spans="1:10">
      <c r="A893" t="str">
        <f t="shared" si="26"/>
        <v>GAEL PERON</v>
      </c>
      <c r="B893" t="str">
        <f t="shared" si="27"/>
        <v>RABELAIS TRIATHLON CHINON Vétéran</v>
      </c>
      <c r="C893" t="s">
        <v>2658</v>
      </c>
      <c r="D893" t="s">
        <v>2657</v>
      </c>
      <c r="E893" t="s">
        <v>1913</v>
      </c>
      <c r="F893" t="s">
        <v>2656</v>
      </c>
      <c r="G893" t="s">
        <v>21</v>
      </c>
      <c r="H893" t="s">
        <v>93</v>
      </c>
      <c r="I893" t="s">
        <v>84</v>
      </c>
      <c r="J893" t="s">
        <v>96</v>
      </c>
    </row>
    <row r="894" spans="1:10">
      <c r="A894" t="str">
        <f t="shared" si="26"/>
        <v>Nicolas 20/07/1999</v>
      </c>
      <c r="B894" t="str">
        <f t="shared" si="27"/>
        <v>RSSCTRIATHLON Senior</v>
      </c>
      <c r="C894" t="s">
        <v>5984</v>
      </c>
      <c r="D894" t="s">
        <v>87</v>
      </c>
      <c r="E894" t="s">
        <v>5983</v>
      </c>
      <c r="F894" t="s">
        <v>5983</v>
      </c>
      <c r="G894" t="s">
        <v>21</v>
      </c>
      <c r="H894" t="s">
        <v>90</v>
      </c>
      <c r="I894" t="s">
        <v>115</v>
      </c>
      <c r="J894" t="s">
        <v>83</v>
      </c>
    </row>
    <row r="895" spans="1:10">
      <c r="A895" t="str">
        <f t="shared" si="26"/>
        <v>Fabrice ALEXANDRE</v>
      </c>
      <c r="B895" t="str">
        <f t="shared" si="27"/>
        <v>RSSCTRIATHLON Vétéran</v>
      </c>
      <c r="C895" t="s">
        <v>2655</v>
      </c>
      <c r="D895" t="s">
        <v>1869</v>
      </c>
      <c r="E895" t="s">
        <v>398</v>
      </c>
      <c r="F895" t="s">
        <v>2654</v>
      </c>
      <c r="G895" t="s">
        <v>21</v>
      </c>
      <c r="H895" t="s">
        <v>90</v>
      </c>
      <c r="I895" t="s">
        <v>84</v>
      </c>
      <c r="J895" t="s">
        <v>96</v>
      </c>
    </row>
    <row r="896" spans="1:10">
      <c r="A896" t="str">
        <f t="shared" si="26"/>
        <v>FABRICE ARNAUD</v>
      </c>
      <c r="B896" t="str">
        <f t="shared" si="27"/>
        <v>RSSCTRIATHLON Vétéran</v>
      </c>
      <c r="C896" t="s">
        <v>2653</v>
      </c>
      <c r="D896" t="s">
        <v>1425</v>
      </c>
      <c r="E896" t="s">
        <v>2652</v>
      </c>
      <c r="F896" t="s">
        <v>2651</v>
      </c>
      <c r="G896" t="s">
        <v>21</v>
      </c>
      <c r="H896" t="s">
        <v>90</v>
      </c>
      <c r="I896" t="s">
        <v>84</v>
      </c>
      <c r="J896" t="s">
        <v>96</v>
      </c>
    </row>
    <row r="897" spans="1:10">
      <c r="A897" t="str">
        <f t="shared" si="26"/>
        <v>Aurelie AZZOPARDI</v>
      </c>
      <c r="B897" t="str">
        <f t="shared" si="27"/>
        <v>RSSCTRIATHLON Senior</v>
      </c>
      <c r="C897" t="s">
        <v>2650</v>
      </c>
      <c r="D897" t="s">
        <v>224</v>
      </c>
      <c r="E897" t="s">
        <v>2649</v>
      </c>
      <c r="F897" t="s">
        <v>2648</v>
      </c>
      <c r="G897" t="s">
        <v>120</v>
      </c>
      <c r="H897" t="s">
        <v>90</v>
      </c>
      <c r="I897" t="s">
        <v>84</v>
      </c>
      <c r="J897" t="s">
        <v>83</v>
      </c>
    </row>
    <row r="898" spans="1:10">
      <c r="A898" t="str">
        <f t="shared" si="26"/>
        <v>Eva BARBIN</v>
      </c>
      <c r="B898" t="str">
        <f t="shared" si="27"/>
        <v>RSSCTRIATHLON Senior</v>
      </c>
      <c r="C898" t="s">
        <v>2647</v>
      </c>
      <c r="D898" t="s">
        <v>406</v>
      </c>
      <c r="E898" t="s">
        <v>2646</v>
      </c>
      <c r="F898" t="s">
        <v>2645</v>
      </c>
      <c r="G898" t="s">
        <v>120</v>
      </c>
      <c r="H898" t="s">
        <v>90</v>
      </c>
      <c r="I898" t="s">
        <v>84</v>
      </c>
      <c r="J898" t="s">
        <v>83</v>
      </c>
    </row>
    <row r="899" spans="1:10">
      <c r="A899" t="str">
        <f t="shared" ref="A899:A962" si="28">CONCATENATE(D899," ",E899)</f>
        <v>Pierre BARON</v>
      </c>
      <c r="B899" t="str">
        <f t="shared" ref="B899:B962" si="29">CONCATENATE(H899," ",J899)</f>
        <v>RSSCTRIATHLON Senior</v>
      </c>
      <c r="C899" t="s">
        <v>2644</v>
      </c>
      <c r="D899" t="s">
        <v>315</v>
      </c>
      <c r="E899" t="s">
        <v>2643</v>
      </c>
      <c r="F899" t="s">
        <v>2642</v>
      </c>
      <c r="G899" t="s">
        <v>21</v>
      </c>
      <c r="H899" t="s">
        <v>90</v>
      </c>
      <c r="I899" t="s">
        <v>84</v>
      </c>
      <c r="J899" t="s">
        <v>83</v>
      </c>
    </row>
    <row r="900" spans="1:10">
      <c r="A900" t="str">
        <f t="shared" si="28"/>
        <v>MICKAEL BERCY</v>
      </c>
      <c r="B900" t="str">
        <f t="shared" si="29"/>
        <v>RSSCTRIATHLON Vétéran</v>
      </c>
      <c r="C900" t="s">
        <v>2641</v>
      </c>
      <c r="D900" t="s">
        <v>2640</v>
      </c>
      <c r="E900" t="s">
        <v>2639</v>
      </c>
      <c r="F900" t="s">
        <v>2638</v>
      </c>
      <c r="G900" t="s">
        <v>21</v>
      </c>
      <c r="H900" t="s">
        <v>90</v>
      </c>
      <c r="I900" t="s">
        <v>84</v>
      </c>
      <c r="J900" t="s">
        <v>96</v>
      </c>
    </row>
    <row r="901" spans="1:10">
      <c r="A901" t="str">
        <f t="shared" si="28"/>
        <v>Christophe BERGEON</v>
      </c>
      <c r="B901" t="str">
        <f t="shared" si="29"/>
        <v>RSSCTRIATHLON Vétéran</v>
      </c>
      <c r="C901" t="s">
        <v>2637</v>
      </c>
      <c r="D901" t="s">
        <v>431</v>
      </c>
      <c r="E901" t="s">
        <v>2634</v>
      </c>
      <c r="F901" t="s">
        <v>2636</v>
      </c>
      <c r="G901" t="s">
        <v>21</v>
      </c>
      <c r="H901" t="s">
        <v>90</v>
      </c>
      <c r="I901" t="s">
        <v>115</v>
      </c>
      <c r="J901" t="s">
        <v>96</v>
      </c>
    </row>
    <row r="902" spans="1:10">
      <c r="A902" t="str">
        <f t="shared" si="28"/>
        <v>Jules BERGEON</v>
      </c>
      <c r="B902" t="str">
        <f t="shared" si="29"/>
        <v>RSSCTRIATHLON Junior</v>
      </c>
      <c r="C902" t="s">
        <v>2635</v>
      </c>
      <c r="D902" t="s">
        <v>1724</v>
      </c>
      <c r="E902" t="s">
        <v>2634</v>
      </c>
      <c r="F902" t="s">
        <v>2633</v>
      </c>
      <c r="G902" t="s">
        <v>21</v>
      </c>
      <c r="H902" t="s">
        <v>90</v>
      </c>
      <c r="I902" t="s">
        <v>259</v>
      </c>
      <c r="J902" t="s">
        <v>24</v>
      </c>
    </row>
    <row r="903" spans="1:10">
      <c r="A903" t="str">
        <f t="shared" si="28"/>
        <v>Georgia BERTHELOT</v>
      </c>
      <c r="B903" t="str">
        <f t="shared" si="29"/>
        <v>RSSCTRIATHLON Senior</v>
      </c>
      <c r="C903" t="s">
        <v>2632</v>
      </c>
      <c r="D903" t="s">
        <v>2631</v>
      </c>
      <c r="E903" t="s">
        <v>2628</v>
      </c>
      <c r="F903" t="s">
        <v>2630</v>
      </c>
      <c r="G903" t="s">
        <v>120</v>
      </c>
      <c r="H903" t="s">
        <v>90</v>
      </c>
      <c r="I903" t="s">
        <v>84</v>
      </c>
      <c r="J903" t="s">
        <v>83</v>
      </c>
    </row>
    <row r="904" spans="1:10">
      <c r="A904" t="str">
        <f t="shared" si="28"/>
        <v>Eric BERTHELOT</v>
      </c>
      <c r="B904" t="str">
        <f t="shared" si="29"/>
        <v>RSSCTRIATHLON Vétéran</v>
      </c>
      <c r="C904" t="s">
        <v>2629</v>
      </c>
      <c r="D904" t="s">
        <v>663</v>
      </c>
      <c r="E904" t="s">
        <v>2628</v>
      </c>
      <c r="F904" t="s">
        <v>2627</v>
      </c>
      <c r="G904" t="s">
        <v>21</v>
      </c>
      <c r="H904" t="s">
        <v>90</v>
      </c>
      <c r="I904" t="s">
        <v>115</v>
      </c>
      <c r="J904" t="s">
        <v>96</v>
      </c>
    </row>
    <row r="905" spans="1:10">
      <c r="A905" t="str">
        <f t="shared" si="28"/>
        <v>Valentin BESNAULT</v>
      </c>
      <c r="B905" t="str">
        <f t="shared" si="29"/>
        <v>RSSCTRIATHLON Senior</v>
      </c>
      <c r="C905" t="s">
        <v>2626</v>
      </c>
      <c r="D905" t="s">
        <v>601</v>
      </c>
      <c r="E905" t="s">
        <v>2625</v>
      </c>
      <c r="F905" t="s">
        <v>2624</v>
      </c>
      <c r="G905" t="s">
        <v>21</v>
      </c>
      <c r="H905" t="s">
        <v>90</v>
      </c>
      <c r="I905" t="s">
        <v>84</v>
      </c>
      <c r="J905" t="s">
        <v>83</v>
      </c>
    </row>
    <row r="906" spans="1:10">
      <c r="A906" t="str">
        <f t="shared" si="28"/>
        <v>Fabien BESSON</v>
      </c>
      <c r="B906" t="str">
        <f t="shared" si="29"/>
        <v>RSSCTRIATHLON Vétéran</v>
      </c>
      <c r="C906" t="s">
        <v>2623</v>
      </c>
      <c r="D906" t="s">
        <v>2622</v>
      </c>
      <c r="E906" t="s">
        <v>2621</v>
      </c>
      <c r="F906" t="s">
        <v>2620</v>
      </c>
      <c r="G906" t="s">
        <v>21</v>
      </c>
      <c r="H906" t="s">
        <v>90</v>
      </c>
      <c r="I906" t="s">
        <v>115</v>
      </c>
      <c r="J906" t="s">
        <v>96</v>
      </c>
    </row>
    <row r="907" spans="1:10">
      <c r="A907" t="str">
        <f t="shared" si="28"/>
        <v>Maiwen BLANDIN</v>
      </c>
      <c r="B907" t="str">
        <f t="shared" si="29"/>
        <v>RSSCTRIATHLON Senior</v>
      </c>
      <c r="C907" t="s">
        <v>2619</v>
      </c>
      <c r="D907" t="s">
        <v>2618</v>
      </c>
      <c r="E907" t="s">
        <v>2617</v>
      </c>
      <c r="F907" t="s">
        <v>2616</v>
      </c>
      <c r="G907" t="s">
        <v>120</v>
      </c>
      <c r="H907" t="s">
        <v>90</v>
      </c>
      <c r="I907" t="s">
        <v>84</v>
      </c>
      <c r="J907" t="s">
        <v>83</v>
      </c>
    </row>
    <row r="908" spans="1:10">
      <c r="A908" t="str">
        <f t="shared" si="28"/>
        <v>Damien BOISSET</v>
      </c>
      <c r="B908" t="str">
        <f t="shared" si="29"/>
        <v>RSSCTRIATHLON Senior</v>
      </c>
      <c r="C908" t="s">
        <v>2615</v>
      </c>
      <c r="D908" t="s">
        <v>1139</v>
      </c>
      <c r="E908" t="s">
        <v>2614</v>
      </c>
      <c r="F908" t="s">
        <v>2613</v>
      </c>
      <c r="G908" t="s">
        <v>21</v>
      </c>
      <c r="H908" t="s">
        <v>90</v>
      </c>
      <c r="I908" t="s">
        <v>84</v>
      </c>
      <c r="J908" t="s">
        <v>83</v>
      </c>
    </row>
    <row r="909" spans="1:10">
      <c r="A909" t="str">
        <f t="shared" si="28"/>
        <v>Laurent BOITEAU</v>
      </c>
      <c r="B909" t="str">
        <f t="shared" si="29"/>
        <v>RSSCTRIATHLON Vétéran</v>
      </c>
      <c r="C909" t="s">
        <v>2612</v>
      </c>
      <c r="D909" t="s">
        <v>179</v>
      </c>
      <c r="E909" t="s">
        <v>2611</v>
      </c>
      <c r="F909" t="s">
        <v>2610</v>
      </c>
      <c r="G909" t="s">
        <v>21</v>
      </c>
      <c r="H909" t="s">
        <v>90</v>
      </c>
      <c r="I909" t="s">
        <v>84</v>
      </c>
      <c r="J909" t="s">
        <v>96</v>
      </c>
    </row>
    <row r="910" spans="1:10">
      <c r="A910" t="str">
        <f t="shared" si="28"/>
        <v>Thierry BOUCHER</v>
      </c>
      <c r="B910" t="str">
        <f t="shared" si="29"/>
        <v>RSSCTRIATHLON Vétéran</v>
      </c>
      <c r="C910" t="s">
        <v>2609</v>
      </c>
      <c r="D910" t="s">
        <v>2481</v>
      </c>
      <c r="E910" t="s">
        <v>2608</v>
      </c>
      <c r="F910" t="s">
        <v>2607</v>
      </c>
      <c r="G910" t="s">
        <v>21</v>
      </c>
      <c r="H910" t="s">
        <v>90</v>
      </c>
      <c r="I910" t="s">
        <v>84</v>
      </c>
      <c r="J910" t="s">
        <v>96</v>
      </c>
    </row>
    <row r="911" spans="1:10">
      <c r="A911" t="str">
        <f t="shared" si="28"/>
        <v>LAURENT BROCHET</v>
      </c>
      <c r="B911" t="str">
        <f t="shared" si="29"/>
        <v>RSSCTRIATHLON Vétéran</v>
      </c>
      <c r="C911" t="s">
        <v>2606</v>
      </c>
      <c r="D911" t="s">
        <v>852</v>
      </c>
      <c r="E911" t="s">
        <v>2605</v>
      </c>
      <c r="F911" t="s">
        <v>2604</v>
      </c>
      <c r="G911" t="s">
        <v>21</v>
      </c>
      <c r="H911" t="s">
        <v>90</v>
      </c>
      <c r="I911" t="s">
        <v>115</v>
      </c>
      <c r="J911" t="s">
        <v>96</v>
      </c>
    </row>
    <row r="912" spans="1:10">
      <c r="A912" t="str">
        <f t="shared" si="28"/>
        <v>Joel CHACUN</v>
      </c>
      <c r="B912" t="str">
        <f t="shared" si="29"/>
        <v>RSSCTRIATHLON Vétéran</v>
      </c>
      <c r="C912" t="s">
        <v>2603</v>
      </c>
      <c r="D912" t="s">
        <v>2602</v>
      </c>
      <c r="E912" t="s">
        <v>2601</v>
      </c>
      <c r="F912" t="s">
        <v>2600</v>
      </c>
      <c r="G912" t="s">
        <v>21</v>
      </c>
      <c r="H912" t="s">
        <v>90</v>
      </c>
      <c r="I912" t="s">
        <v>84</v>
      </c>
      <c r="J912" t="s">
        <v>96</v>
      </c>
    </row>
    <row r="913" spans="1:10">
      <c r="A913" t="str">
        <f t="shared" si="28"/>
        <v>Maela CHAMPION</v>
      </c>
      <c r="B913" t="str">
        <f t="shared" si="29"/>
        <v>RSSCTRIATHLON Senior</v>
      </c>
      <c r="C913" t="s">
        <v>2599</v>
      </c>
      <c r="D913" t="s">
        <v>2598</v>
      </c>
      <c r="E913" t="s">
        <v>2597</v>
      </c>
      <c r="F913" t="s">
        <v>2596</v>
      </c>
      <c r="G913" t="s">
        <v>120</v>
      </c>
      <c r="H913" t="s">
        <v>90</v>
      </c>
      <c r="I913" t="s">
        <v>115</v>
      </c>
      <c r="J913" t="s">
        <v>83</v>
      </c>
    </row>
    <row r="914" spans="1:10">
      <c r="A914" t="str">
        <f t="shared" si="28"/>
        <v>ISABELLE CHENEAU</v>
      </c>
      <c r="B914" t="str">
        <f t="shared" si="29"/>
        <v>RSSCTRIATHLON Vétéran</v>
      </c>
      <c r="C914" t="s">
        <v>2595</v>
      </c>
      <c r="D914" t="s">
        <v>2118</v>
      </c>
      <c r="E914" t="s">
        <v>2594</v>
      </c>
      <c r="F914" t="s">
        <v>2593</v>
      </c>
      <c r="G914" t="s">
        <v>120</v>
      </c>
      <c r="H914" t="s">
        <v>90</v>
      </c>
      <c r="I914" t="s">
        <v>115</v>
      </c>
      <c r="J914" t="s">
        <v>96</v>
      </c>
    </row>
    <row r="915" spans="1:10">
      <c r="A915" t="str">
        <f t="shared" si="28"/>
        <v>MAXENCE CHERON</v>
      </c>
      <c r="B915" t="str">
        <f t="shared" si="29"/>
        <v>RSSCTRIATHLON Vétéran</v>
      </c>
      <c r="C915" t="s">
        <v>2592</v>
      </c>
      <c r="D915" t="s">
        <v>1062</v>
      </c>
      <c r="E915" t="s">
        <v>1226</v>
      </c>
      <c r="F915" t="s">
        <v>2591</v>
      </c>
      <c r="G915" t="s">
        <v>21</v>
      </c>
      <c r="H915" t="s">
        <v>90</v>
      </c>
      <c r="I915" t="s">
        <v>84</v>
      </c>
      <c r="J915" t="s">
        <v>96</v>
      </c>
    </row>
    <row r="916" spans="1:10">
      <c r="A916" t="str">
        <f t="shared" si="28"/>
        <v>Nicolas CHIPON</v>
      </c>
      <c r="B916" t="str">
        <f t="shared" si="29"/>
        <v>RSSCTRIATHLON Vétéran</v>
      </c>
      <c r="C916" t="s">
        <v>2590</v>
      </c>
      <c r="D916" t="s">
        <v>87</v>
      </c>
      <c r="E916" t="s">
        <v>2589</v>
      </c>
      <c r="F916" t="s">
        <v>2588</v>
      </c>
      <c r="G916" t="s">
        <v>21</v>
      </c>
      <c r="H916" t="s">
        <v>90</v>
      </c>
      <c r="I916" t="s">
        <v>84</v>
      </c>
      <c r="J916" t="s">
        <v>96</v>
      </c>
    </row>
    <row r="917" spans="1:10">
      <c r="A917" t="str">
        <f t="shared" si="28"/>
        <v>CYRIL CLERC</v>
      </c>
      <c r="B917" t="str">
        <f t="shared" si="29"/>
        <v>RSSCTRIATHLON Vétéran</v>
      </c>
      <c r="C917" t="s">
        <v>2587</v>
      </c>
      <c r="D917" t="s">
        <v>2586</v>
      </c>
      <c r="E917" t="s">
        <v>2585</v>
      </c>
      <c r="F917" t="s">
        <v>2584</v>
      </c>
      <c r="G917" t="s">
        <v>21</v>
      </c>
      <c r="H917" t="s">
        <v>90</v>
      </c>
      <c r="I917" t="s">
        <v>84</v>
      </c>
      <c r="J917" t="s">
        <v>96</v>
      </c>
    </row>
    <row r="918" spans="1:10">
      <c r="A918" t="str">
        <f t="shared" si="28"/>
        <v>Sarah COTTIN</v>
      </c>
      <c r="B918" t="str">
        <f t="shared" si="29"/>
        <v>RSSCTRIATHLON Vétéran</v>
      </c>
      <c r="C918" t="s">
        <v>2583</v>
      </c>
      <c r="D918" t="s">
        <v>2582</v>
      </c>
      <c r="E918" t="s">
        <v>2581</v>
      </c>
      <c r="F918" t="s">
        <v>2580</v>
      </c>
      <c r="G918" t="s">
        <v>120</v>
      </c>
      <c r="H918" t="s">
        <v>90</v>
      </c>
      <c r="I918" t="s">
        <v>115</v>
      </c>
      <c r="J918" t="s">
        <v>96</v>
      </c>
    </row>
    <row r="919" spans="1:10">
      <c r="A919" t="str">
        <f t="shared" si="28"/>
        <v>Alexis COUTURE</v>
      </c>
      <c r="B919" t="str">
        <f t="shared" si="29"/>
        <v>RSSCTRIATHLON Vétéran</v>
      </c>
      <c r="C919" t="s">
        <v>2579</v>
      </c>
      <c r="D919" t="s">
        <v>112</v>
      </c>
      <c r="E919" t="s">
        <v>2578</v>
      </c>
      <c r="F919" t="s">
        <v>2577</v>
      </c>
      <c r="G919" t="s">
        <v>21</v>
      </c>
      <c r="H919" t="s">
        <v>90</v>
      </c>
      <c r="I919" t="s">
        <v>84</v>
      </c>
      <c r="J919" t="s">
        <v>96</v>
      </c>
    </row>
    <row r="920" spans="1:10">
      <c r="A920" t="str">
        <f t="shared" si="28"/>
        <v>Francois CUNEO</v>
      </c>
      <c r="B920" t="str">
        <f t="shared" si="29"/>
        <v>RSSCTRIATHLON Senior</v>
      </c>
      <c r="C920" t="s">
        <v>2576</v>
      </c>
      <c r="D920" t="s">
        <v>442</v>
      </c>
      <c r="E920" t="s">
        <v>2575</v>
      </c>
      <c r="F920" t="s">
        <v>2574</v>
      </c>
      <c r="G920" t="s">
        <v>21</v>
      </c>
      <c r="H920" t="s">
        <v>90</v>
      </c>
      <c r="I920" t="s">
        <v>84</v>
      </c>
      <c r="J920" t="s">
        <v>83</v>
      </c>
    </row>
    <row r="921" spans="1:10">
      <c r="A921" t="str">
        <f t="shared" si="28"/>
        <v>Antoine DAVID</v>
      </c>
      <c r="B921" t="str">
        <f t="shared" si="29"/>
        <v>RSSCTRIATHLON Junior</v>
      </c>
      <c r="C921" t="s">
        <v>2573</v>
      </c>
      <c r="D921" t="s">
        <v>2572</v>
      </c>
      <c r="E921" t="s">
        <v>975</v>
      </c>
      <c r="F921" t="s">
        <v>2571</v>
      </c>
      <c r="G921" t="s">
        <v>21</v>
      </c>
      <c r="H921" t="s">
        <v>90</v>
      </c>
      <c r="I921" t="s">
        <v>205</v>
      </c>
      <c r="J921" t="s">
        <v>24</v>
      </c>
    </row>
    <row r="922" spans="1:10">
      <c r="A922" t="str">
        <f t="shared" si="28"/>
        <v>Benjamin DE QUILLACQ</v>
      </c>
      <c r="B922" t="str">
        <f t="shared" si="29"/>
        <v>RSSCTRIATHLON Vétéran</v>
      </c>
      <c r="C922" t="s">
        <v>2566</v>
      </c>
      <c r="D922" t="s">
        <v>22</v>
      </c>
      <c r="E922" t="s">
        <v>2565</v>
      </c>
      <c r="F922" t="s">
        <v>2564</v>
      </c>
      <c r="G922" t="s">
        <v>21</v>
      </c>
      <c r="H922" t="s">
        <v>90</v>
      </c>
      <c r="I922" t="s">
        <v>115</v>
      </c>
      <c r="J922" t="s">
        <v>96</v>
      </c>
    </row>
    <row r="923" spans="1:10">
      <c r="A923" t="str">
        <f t="shared" si="28"/>
        <v>Aude DE QUILLACQ</v>
      </c>
      <c r="B923" t="str">
        <f t="shared" si="29"/>
        <v>RSSCTRIATHLON Vétéran</v>
      </c>
      <c r="C923" t="s">
        <v>2570</v>
      </c>
      <c r="D923" t="s">
        <v>481</v>
      </c>
      <c r="E923" t="s">
        <v>2565</v>
      </c>
      <c r="F923" t="s">
        <v>2569</v>
      </c>
      <c r="G923" t="s">
        <v>120</v>
      </c>
      <c r="H923" t="s">
        <v>90</v>
      </c>
      <c r="I923" t="s">
        <v>84</v>
      </c>
      <c r="J923" t="s">
        <v>96</v>
      </c>
    </row>
    <row r="924" spans="1:10">
      <c r="A924" t="str">
        <f t="shared" si="28"/>
        <v>Paul DE QUILLACQ</v>
      </c>
      <c r="B924" t="str">
        <f t="shared" si="29"/>
        <v>RSSCTRIATHLON Junior</v>
      </c>
      <c r="C924" t="s">
        <v>2568</v>
      </c>
      <c r="D924" t="s">
        <v>1107</v>
      </c>
      <c r="E924" t="s">
        <v>2565</v>
      </c>
      <c r="F924" t="s">
        <v>2567</v>
      </c>
      <c r="G924" t="s">
        <v>21</v>
      </c>
      <c r="H924" t="s">
        <v>90</v>
      </c>
      <c r="I924" t="s">
        <v>205</v>
      </c>
      <c r="J924" t="s">
        <v>24</v>
      </c>
    </row>
    <row r="925" spans="1:10">
      <c r="A925" t="str">
        <f t="shared" si="28"/>
        <v>DAVID DE RYCKERE</v>
      </c>
      <c r="B925" t="str">
        <f t="shared" si="29"/>
        <v>RSSCTRIATHLON Vétéran</v>
      </c>
      <c r="C925" t="s">
        <v>2563</v>
      </c>
      <c r="D925" t="s">
        <v>975</v>
      </c>
      <c r="E925" t="s">
        <v>2562</v>
      </c>
      <c r="F925" t="s">
        <v>2561</v>
      </c>
      <c r="G925" t="s">
        <v>21</v>
      </c>
      <c r="H925" t="s">
        <v>90</v>
      </c>
      <c r="I925" t="s">
        <v>84</v>
      </c>
      <c r="J925" t="s">
        <v>96</v>
      </c>
    </row>
    <row r="926" spans="1:10">
      <c r="A926" t="str">
        <f t="shared" si="28"/>
        <v xml:space="preserve">Alain DELAVAULT </v>
      </c>
      <c r="B926" t="str">
        <f t="shared" si="29"/>
        <v>RSSCTRIATHLON Vétéran</v>
      </c>
      <c r="C926" t="s">
        <v>2560</v>
      </c>
      <c r="D926" t="s">
        <v>2559</v>
      </c>
      <c r="E926" t="s">
        <v>2558</v>
      </c>
      <c r="F926" t="s">
        <v>2557</v>
      </c>
      <c r="G926" t="s">
        <v>21</v>
      </c>
      <c r="H926" t="s">
        <v>90</v>
      </c>
      <c r="I926" t="s">
        <v>84</v>
      </c>
      <c r="J926" t="s">
        <v>96</v>
      </c>
    </row>
    <row r="927" spans="1:10">
      <c r="A927" t="str">
        <f t="shared" si="28"/>
        <v>Lea DESHAYES</v>
      </c>
      <c r="B927" t="str">
        <f t="shared" si="29"/>
        <v>RSSCTRIATHLON Senior</v>
      </c>
      <c r="C927" t="s">
        <v>2556</v>
      </c>
      <c r="D927" t="s">
        <v>1383</v>
      </c>
      <c r="E927" t="s">
        <v>2555</v>
      </c>
      <c r="F927" t="s">
        <v>2554</v>
      </c>
      <c r="G927" t="s">
        <v>120</v>
      </c>
      <c r="H927" t="s">
        <v>90</v>
      </c>
      <c r="I927" t="s">
        <v>115</v>
      </c>
      <c r="J927" t="s">
        <v>83</v>
      </c>
    </row>
    <row r="928" spans="1:10">
      <c r="A928" t="str">
        <f t="shared" si="28"/>
        <v>Chloe FERON</v>
      </c>
      <c r="B928" t="str">
        <f t="shared" si="29"/>
        <v>RSSCTRIATHLON Senior</v>
      </c>
      <c r="C928" t="s">
        <v>2553</v>
      </c>
      <c r="D928" t="s">
        <v>570</v>
      </c>
      <c r="E928" t="s">
        <v>2552</v>
      </c>
      <c r="F928" t="s">
        <v>2551</v>
      </c>
      <c r="G928" t="s">
        <v>120</v>
      </c>
      <c r="H928" t="s">
        <v>90</v>
      </c>
      <c r="I928" t="s">
        <v>115</v>
      </c>
      <c r="J928" t="s">
        <v>83</v>
      </c>
    </row>
    <row r="929" spans="1:10">
      <c r="A929" t="str">
        <f t="shared" si="28"/>
        <v>DAVID GAILLARD</v>
      </c>
      <c r="B929" t="str">
        <f t="shared" si="29"/>
        <v>RSSCTRIATHLON Vétéran</v>
      </c>
      <c r="C929" t="s">
        <v>2550</v>
      </c>
      <c r="D929" t="s">
        <v>975</v>
      </c>
      <c r="E929" t="s">
        <v>2113</v>
      </c>
      <c r="F929" t="s">
        <v>2549</v>
      </c>
      <c r="G929" t="s">
        <v>21</v>
      </c>
      <c r="H929" t="s">
        <v>90</v>
      </c>
      <c r="I929" t="s">
        <v>115</v>
      </c>
      <c r="J929" t="s">
        <v>96</v>
      </c>
    </row>
    <row r="930" spans="1:10">
      <c r="A930" t="str">
        <f t="shared" si="28"/>
        <v>JEAN PHILIPPE GENETAY</v>
      </c>
      <c r="B930" t="str">
        <f t="shared" si="29"/>
        <v>RSSCTRIATHLON Vétéran</v>
      </c>
      <c r="C930" t="s">
        <v>2548</v>
      </c>
      <c r="D930" t="s">
        <v>2547</v>
      </c>
      <c r="E930" t="s">
        <v>2546</v>
      </c>
      <c r="F930" t="s">
        <v>2545</v>
      </c>
      <c r="G930" t="s">
        <v>21</v>
      </c>
      <c r="H930" t="s">
        <v>90</v>
      </c>
      <c r="I930" t="s">
        <v>84</v>
      </c>
      <c r="J930" t="s">
        <v>96</v>
      </c>
    </row>
    <row r="931" spans="1:10">
      <c r="A931" t="str">
        <f t="shared" si="28"/>
        <v xml:space="preserve">Anne GIRAULT </v>
      </c>
      <c r="B931" t="str">
        <f t="shared" si="29"/>
        <v>RSSCTRIATHLON Vétéran</v>
      </c>
      <c r="C931" t="s">
        <v>2544</v>
      </c>
      <c r="D931" t="s">
        <v>1787</v>
      </c>
      <c r="E931" t="s">
        <v>2543</v>
      </c>
      <c r="F931" t="s">
        <v>2542</v>
      </c>
      <c r="G931" t="s">
        <v>120</v>
      </c>
      <c r="H931" t="s">
        <v>90</v>
      </c>
      <c r="I931" t="s">
        <v>115</v>
      </c>
      <c r="J931" t="s">
        <v>96</v>
      </c>
    </row>
    <row r="932" spans="1:10">
      <c r="A932" t="str">
        <f t="shared" si="28"/>
        <v>Elie GUICHARD</v>
      </c>
      <c r="B932" t="str">
        <f t="shared" si="29"/>
        <v>RSSCTRIATHLON Senior</v>
      </c>
      <c r="C932" t="s">
        <v>2541</v>
      </c>
      <c r="D932" t="s">
        <v>1255</v>
      </c>
      <c r="E932" t="s">
        <v>2540</v>
      </c>
      <c r="F932" t="s">
        <v>2539</v>
      </c>
      <c r="G932" t="s">
        <v>21</v>
      </c>
      <c r="H932" t="s">
        <v>90</v>
      </c>
      <c r="I932" t="s">
        <v>115</v>
      </c>
      <c r="J932" t="s">
        <v>83</v>
      </c>
    </row>
    <row r="933" spans="1:10">
      <c r="A933" t="str">
        <f t="shared" si="28"/>
        <v>Ilie HATU</v>
      </c>
      <c r="B933" t="str">
        <f t="shared" si="29"/>
        <v>RSSCTRIATHLON Vétéran</v>
      </c>
      <c r="C933" t="s">
        <v>2538</v>
      </c>
      <c r="D933" t="s">
        <v>2537</v>
      </c>
      <c r="E933" t="s">
        <v>2533</v>
      </c>
      <c r="F933" t="s">
        <v>2536</v>
      </c>
      <c r="G933" t="s">
        <v>21</v>
      </c>
      <c r="H933" t="s">
        <v>90</v>
      </c>
      <c r="I933" t="s">
        <v>115</v>
      </c>
      <c r="J933" t="s">
        <v>96</v>
      </c>
    </row>
    <row r="934" spans="1:10">
      <c r="A934" t="str">
        <f t="shared" si="28"/>
        <v>Luca Matei HATU</v>
      </c>
      <c r="B934" t="str">
        <f t="shared" si="29"/>
        <v>RSSCTRIATHLON Minime</v>
      </c>
      <c r="C934" t="s">
        <v>2535</v>
      </c>
      <c r="D934" t="s">
        <v>2534</v>
      </c>
      <c r="E934" t="s">
        <v>2533</v>
      </c>
      <c r="F934" t="s">
        <v>2532</v>
      </c>
      <c r="G934" t="s">
        <v>21</v>
      </c>
      <c r="H934" t="s">
        <v>90</v>
      </c>
      <c r="I934" t="s">
        <v>259</v>
      </c>
      <c r="J934" t="s">
        <v>23</v>
      </c>
    </row>
    <row r="935" spans="1:10">
      <c r="A935" t="str">
        <f t="shared" si="28"/>
        <v>Tatiana HOUSTE</v>
      </c>
      <c r="B935" t="str">
        <f t="shared" si="29"/>
        <v>RSSCTRIATHLON Vétéran</v>
      </c>
      <c r="C935" t="s">
        <v>2531</v>
      </c>
      <c r="D935" t="s">
        <v>2530</v>
      </c>
      <c r="E935" t="s">
        <v>2529</v>
      </c>
      <c r="F935" t="s">
        <v>2528</v>
      </c>
      <c r="G935" t="s">
        <v>120</v>
      </c>
      <c r="H935" t="s">
        <v>90</v>
      </c>
      <c r="I935" t="s">
        <v>115</v>
      </c>
      <c r="J935" t="s">
        <v>96</v>
      </c>
    </row>
    <row r="936" spans="1:10">
      <c r="A936" t="str">
        <f t="shared" si="28"/>
        <v>Philippe LABARONNE</v>
      </c>
      <c r="B936" t="str">
        <f t="shared" si="29"/>
        <v>RSSCTRIATHLON Vétéran</v>
      </c>
      <c r="C936" t="s">
        <v>2527</v>
      </c>
      <c r="D936" t="s">
        <v>212</v>
      </c>
      <c r="E936" t="s">
        <v>2526</v>
      </c>
      <c r="F936" t="s">
        <v>2525</v>
      </c>
      <c r="G936" t="s">
        <v>21</v>
      </c>
      <c r="H936" t="s">
        <v>90</v>
      </c>
      <c r="I936" t="s">
        <v>84</v>
      </c>
      <c r="J936" t="s">
        <v>96</v>
      </c>
    </row>
    <row r="937" spans="1:10">
      <c r="A937" t="str">
        <f t="shared" si="28"/>
        <v>Eliot LACROUTS</v>
      </c>
      <c r="B937" t="str">
        <f t="shared" si="29"/>
        <v>RSSCTRIATHLON Cadet</v>
      </c>
      <c r="C937" t="s">
        <v>2524</v>
      </c>
      <c r="D937" t="s">
        <v>1029</v>
      </c>
      <c r="E937" t="s">
        <v>2521</v>
      </c>
      <c r="F937" t="s">
        <v>2523</v>
      </c>
      <c r="G937" t="s">
        <v>21</v>
      </c>
      <c r="H937" t="s">
        <v>90</v>
      </c>
      <c r="I937" t="s">
        <v>205</v>
      </c>
      <c r="J937" t="s">
        <v>20</v>
      </c>
    </row>
    <row r="938" spans="1:10">
      <c r="A938" t="str">
        <f t="shared" si="28"/>
        <v>Olivier LACROUTS</v>
      </c>
      <c r="B938" t="str">
        <f t="shared" si="29"/>
        <v>RSSCTRIATHLON Vétéran</v>
      </c>
      <c r="C938" t="s">
        <v>2522</v>
      </c>
      <c r="D938" t="s">
        <v>1774</v>
      </c>
      <c r="E938" t="s">
        <v>2521</v>
      </c>
      <c r="F938" t="s">
        <v>2520</v>
      </c>
      <c r="G938" t="s">
        <v>21</v>
      </c>
      <c r="H938" t="s">
        <v>90</v>
      </c>
      <c r="I938" t="s">
        <v>84</v>
      </c>
      <c r="J938" t="s">
        <v>96</v>
      </c>
    </row>
    <row r="939" spans="1:10">
      <c r="A939" t="str">
        <f t="shared" si="28"/>
        <v>Jules LAFARGUE</v>
      </c>
      <c r="B939" t="str">
        <f t="shared" si="29"/>
        <v>RSSCTRIATHLON Junior</v>
      </c>
      <c r="C939" t="s">
        <v>2519</v>
      </c>
      <c r="D939" t="s">
        <v>1724</v>
      </c>
      <c r="E939" t="s">
        <v>2518</v>
      </c>
      <c r="F939" t="s">
        <v>2517</v>
      </c>
      <c r="G939" t="s">
        <v>21</v>
      </c>
      <c r="H939" t="s">
        <v>90</v>
      </c>
      <c r="I939" t="s">
        <v>259</v>
      </c>
      <c r="J939" t="s">
        <v>24</v>
      </c>
    </row>
    <row r="940" spans="1:10">
      <c r="A940" t="str">
        <f t="shared" si="28"/>
        <v>LOIC LE MOIGNE</v>
      </c>
      <c r="B940" t="str">
        <f t="shared" si="29"/>
        <v>RSSCTRIATHLON Vétéran</v>
      </c>
      <c r="C940" t="s">
        <v>2516</v>
      </c>
      <c r="D940" t="s">
        <v>2021</v>
      </c>
      <c r="E940" t="s">
        <v>2515</v>
      </c>
      <c r="F940" t="s">
        <v>2514</v>
      </c>
      <c r="G940" t="s">
        <v>21</v>
      </c>
      <c r="H940" t="s">
        <v>90</v>
      </c>
      <c r="I940" t="s">
        <v>84</v>
      </c>
      <c r="J940" t="s">
        <v>96</v>
      </c>
    </row>
    <row r="941" spans="1:10">
      <c r="A941" t="str">
        <f t="shared" si="28"/>
        <v>Patrick LE REUN</v>
      </c>
      <c r="B941" t="str">
        <f t="shared" si="29"/>
        <v>RSSCTRIATHLON Vétéran</v>
      </c>
      <c r="C941" t="s">
        <v>2513</v>
      </c>
      <c r="D941" t="s">
        <v>1558</v>
      </c>
      <c r="E941" t="s">
        <v>2512</v>
      </c>
      <c r="F941" t="s">
        <v>2511</v>
      </c>
      <c r="G941" t="s">
        <v>21</v>
      </c>
      <c r="H941" t="s">
        <v>90</v>
      </c>
      <c r="I941" t="s">
        <v>84</v>
      </c>
      <c r="J941" t="s">
        <v>96</v>
      </c>
    </row>
    <row r="942" spans="1:10">
      <c r="A942" t="str">
        <f t="shared" si="28"/>
        <v>Alexandre LECLERC</v>
      </c>
      <c r="B942" t="str">
        <f t="shared" si="29"/>
        <v>RSSCTRIATHLON Senior</v>
      </c>
      <c r="C942" t="s">
        <v>2510</v>
      </c>
      <c r="D942" t="s">
        <v>864</v>
      </c>
      <c r="E942" t="s">
        <v>1477</v>
      </c>
      <c r="F942" t="s">
        <v>2509</v>
      </c>
      <c r="G942" t="s">
        <v>21</v>
      </c>
      <c r="H942" t="s">
        <v>90</v>
      </c>
      <c r="I942" t="s">
        <v>84</v>
      </c>
      <c r="J942" t="s">
        <v>83</v>
      </c>
    </row>
    <row r="943" spans="1:10">
      <c r="A943" t="str">
        <f t="shared" si="28"/>
        <v>Xavier LECLERCQ</v>
      </c>
      <c r="B943" t="str">
        <f t="shared" si="29"/>
        <v>RSSCTRIATHLON Senior</v>
      </c>
      <c r="C943" t="s">
        <v>2508</v>
      </c>
      <c r="D943" t="s">
        <v>1213</v>
      </c>
      <c r="E943" t="s">
        <v>2507</v>
      </c>
      <c r="F943" t="s">
        <v>2506</v>
      </c>
      <c r="G943" t="s">
        <v>21</v>
      </c>
      <c r="H943" t="s">
        <v>90</v>
      </c>
      <c r="I943" t="s">
        <v>84</v>
      </c>
      <c r="J943" t="s">
        <v>83</v>
      </c>
    </row>
    <row r="944" spans="1:10">
      <c r="A944" t="str">
        <f t="shared" si="28"/>
        <v>Julien LEGALL</v>
      </c>
      <c r="B944" t="str">
        <f t="shared" si="29"/>
        <v>RSSCTRIATHLON Senior</v>
      </c>
      <c r="C944" t="s">
        <v>2505</v>
      </c>
      <c r="D944" t="s">
        <v>391</v>
      </c>
      <c r="E944" t="s">
        <v>2504</v>
      </c>
      <c r="F944" t="s">
        <v>2503</v>
      </c>
      <c r="G944" t="s">
        <v>21</v>
      </c>
      <c r="H944" t="s">
        <v>90</v>
      </c>
      <c r="I944" t="s">
        <v>84</v>
      </c>
      <c r="J944" t="s">
        <v>83</v>
      </c>
    </row>
    <row r="945" spans="1:10">
      <c r="A945" t="str">
        <f t="shared" si="28"/>
        <v>OLIVIER LORION</v>
      </c>
      <c r="B945" t="str">
        <f t="shared" si="29"/>
        <v>RSSCTRIATHLON Vétéran</v>
      </c>
      <c r="C945" t="s">
        <v>2502</v>
      </c>
      <c r="D945" t="s">
        <v>589</v>
      </c>
      <c r="E945" t="s">
        <v>2501</v>
      </c>
      <c r="F945" t="s">
        <v>2500</v>
      </c>
      <c r="G945" t="s">
        <v>21</v>
      </c>
      <c r="H945" t="s">
        <v>90</v>
      </c>
      <c r="I945" t="s">
        <v>84</v>
      </c>
      <c r="J945" t="s">
        <v>96</v>
      </c>
    </row>
    <row r="946" spans="1:10">
      <c r="A946" t="str">
        <f t="shared" si="28"/>
        <v>Jerome LUNEAU</v>
      </c>
      <c r="B946" t="str">
        <f t="shared" si="29"/>
        <v>RSSCTRIATHLON Vétéran</v>
      </c>
      <c r="C946" t="s">
        <v>2499</v>
      </c>
      <c r="D946" t="s">
        <v>2498</v>
      </c>
      <c r="E946" t="s">
        <v>2497</v>
      </c>
      <c r="F946" t="s">
        <v>2496</v>
      </c>
      <c r="G946" t="s">
        <v>21</v>
      </c>
      <c r="H946" t="s">
        <v>90</v>
      </c>
      <c r="I946" t="s">
        <v>84</v>
      </c>
      <c r="J946" t="s">
        <v>96</v>
      </c>
    </row>
    <row r="947" spans="1:10">
      <c r="A947" t="str">
        <f t="shared" si="28"/>
        <v>Nicolas MADRE</v>
      </c>
      <c r="B947" t="str">
        <f t="shared" si="29"/>
        <v>RSSCTRIATHLON Vétéran</v>
      </c>
      <c r="C947" t="s">
        <v>2495</v>
      </c>
      <c r="D947" t="s">
        <v>87</v>
      </c>
      <c r="E947" t="s">
        <v>2494</v>
      </c>
      <c r="F947" t="s">
        <v>2493</v>
      </c>
      <c r="G947" t="s">
        <v>21</v>
      </c>
      <c r="H947" t="s">
        <v>90</v>
      </c>
      <c r="I947" t="s">
        <v>84</v>
      </c>
      <c r="J947" t="s">
        <v>96</v>
      </c>
    </row>
    <row r="948" spans="1:10">
      <c r="A948" t="str">
        <f t="shared" si="28"/>
        <v>Fanny MARQUER</v>
      </c>
      <c r="B948" t="str">
        <f t="shared" si="29"/>
        <v>RSSCTRIATHLON Senior</v>
      </c>
      <c r="C948" t="s">
        <v>5982</v>
      </c>
      <c r="D948" t="s">
        <v>5841</v>
      </c>
      <c r="E948" t="s">
        <v>5981</v>
      </c>
      <c r="F948" t="s">
        <v>5980</v>
      </c>
      <c r="G948" t="s">
        <v>120</v>
      </c>
      <c r="H948" t="s">
        <v>90</v>
      </c>
      <c r="I948" t="s">
        <v>84</v>
      </c>
      <c r="J948" t="s">
        <v>83</v>
      </c>
    </row>
    <row r="949" spans="1:10">
      <c r="A949" t="str">
        <f t="shared" si="28"/>
        <v>JEAN FRANCOIS MARTIN</v>
      </c>
      <c r="B949" t="str">
        <f t="shared" si="29"/>
        <v>RSSCTRIATHLON Vétéran</v>
      </c>
      <c r="C949" t="s">
        <v>2492</v>
      </c>
      <c r="D949" t="s">
        <v>2491</v>
      </c>
      <c r="E949" t="s">
        <v>871</v>
      </c>
      <c r="F949" t="s">
        <v>532</v>
      </c>
      <c r="G949" t="s">
        <v>21</v>
      </c>
      <c r="H949" t="s">
        <v>90</v>
      </c>
      <c r="I949" t="s">
        <v>84</v>
      </c>
      <c r="J949" t="s">
        <v>96</v>
      </c>
    </row>
    <row r="950" spans="1:10">
      <c r="A950" t="str">
        <f t="shared" si="28"/>
        <v>Philippe MARTIN</v>
      </c>
      <c r="B950" t="str">
        <f t="shared" si="29"/>
        <v>RSSCTRIATHLON Vétéran</v>
      </c>
      <c r="C950" t="s">
        <v>2490</v>
      </c>
      <c r="D950" t="s">
        <v>212</v>
      </c>
      <c r="E950" t="s">
        <v>871</v>
      </c>
      <c r="F950" t="s">
        <v>2489</v>
      </c>
      <c r="G950" t="s">
        <v>21</v>
      </c>
      <c r="H950" t="s">
        <v>90</v>
      </c>
      <c r="I950" t="s">
        <v>115</v>
      </c>
      <c r="J950" t="s">
        <v>96</v>
      </c>
    </row>
    <row r="951" spans="1:10">
      <c r="A951" t="str">
        <f t="shared" si="28"/>
        <v>Caroline MATHIEU</v>
      </c>
      <c r="B951" t="str">
        <f t="shared" si="29"/>
        <v>RSSCTRIATHLON Senior</v>
      </c>
      <c r="C951" t="s">
        <v>2488</v>
      </c>
      <c r="D951" t="s">
        <v>1750</v>
      </c>
      <c r="E951" t="s">
        <v>2487</v>
      </c>
      <c r="F951" t="s">
        <v>2486</v>
      </c>
      <c r="G951" t="s">
        <v>120</v>
      </c>
      <c r="H951" t="s">
        <v>90</v>
      </c>
      <c r="I951" t="s">
        <v>115</v>
      </c>
      <c r="J951" t="s">
        <v>83</v>
      </c>
    </row>
    <row r="952" spans="1:10">
      <c r="A952" t="str">
        <f t="shared" si="28"/>
        <v>Kevin MERCIER</v>
      </c>
      <c r="B952" t="str">
        <f t="shared" si="29"/>
        <v>RSSCTRIATHLON Vétéran</v>
      </c>
      <c r="C952" t="s">
        <v>2485</v>
      </c>
      <c r="D952" t="s">
        <v>1135</v>
      </c>
      <c r="E952" t="s">
        <v>2484</v>
      </c>
      <c r="F952" t="s">
        <v>2483</v>
      </c>
      <c r="G952" t="s">
        <v>21</v>
      </c>
      <c r="H952" t="s">
        <v>90</v>
      </c>
      <c r="I952" t="s">
        <v>84</v>
      </c>
      <c r="J952" t="s">
        <v>96</v>
      </c>
    </row>
    <row r="953" spans="1:10">
      <c r="A953" t="str">
        <f t="shared" si="28"/>
        <v>Thierry MILLE</v>
      </c>
      <c r="B953" t="str">
        <f t="shared" si="29"/>
        <v>RSSCTRIATHLON Vétéran</v>
      </c>
      <c r="C953" t="s">
        <v>2482</v>
      </c>
      <c r="D953" t="s">
        <v>2481</v>
      </c>
      <c r="E953" t="s">
        <v>2480</v>
      </c>
      <c r="F953" t="s">
        <v>2479</v>
      </c>
      <c r="G953" t="s">
        <v>21</v>
      </c>
      <c r="H953" t="s">
        <v>90</v>
      </c>
      <c r="I953" t="s">
        <v>115</v>
      </c>
      <c r="J953" t="s">
        <v>96</v>
      </c>
    </row>
    <row r="954" spans="1:10">
      <c r="A954" t="str">
        <f t="shared" si="28"/>
        <v>Wilfrid MOINARD</v>
      </c>
      <c r="B954" t="str">
        <f t="shared" si="29"/>
        <v>RSSCTRIATHLON Vétéran</v>
      </c>
      <c r="C954" t="s">
        <v>5979</v>
      </c>
      <c r="D954" t="s">
        <v>2108</v>
      </c>
      <c r="E954" t="s">
        <v>5978</v>
      </c>
      <c r="F954" t="s">
        <v>5977</v>
      </c>
      <c r="G954" t="s">
        <v>21</v>
      </c>
      <c r="H954" t="s">
        <v>90</v>
      </c>
      <c r="I954" t="s">
        <v>115</v>
      </c>
      <c r="J954" t="s">
        <v>96</v>
      </c>
    </row>
    <row r="955" spans="1:10">
      <c r="A955" t="str">
        <f t="shared" si="28"/>
        <v>THIERRY MONPROFIT</v>
      </c>
      <c r="B955" t="str">
        <f t="shared" si="29"/>
        <v>RSSCTRIATHLON Vétéran</v>
      </c>
      <c r="C955" t="s">
        <v>2478</v>
      </c>
      <c r="D955" t="s">
        <v>545</v>
      </c>
      <c r="E955" t="s">
        <v>2477</v>
      </c>
      <c r="F955" t="s">
        <v>2476</v>
      </c>
      <c r="G955" t="s">
        <v>21</v>
      </c>
      <c r="H955" t="s">
        <v>90</v>
      </c>
      <c r="I955" t="s">
        <v>84</v>
      </c>
      <c r="J955" t="s">
        <v>96</v>
      </c>
    </row>
    <row r="956" spans="1:10">
      <c r="A956" t="str">
        <f t="shared" si="28"/>
        <v>Jean Baptiste MORINEAU</v>
      </c>
      <c r="B956" t="str">
        <f t="shared" si="29"/>
        <v>RSSCTRIATHLON Senior</v>
      </c>
      <c r="C956" t="s">
        <v>2475</v>
      </c>
      <c r="D956" t="s">
        <v>2474</v>
      </c>
      <c r="E956" t="s">
        <v>2473</v>
      </c>
      <c r="F956" t="s">
        <v>2472</v>
      </c>
      <c r="G956" t="s">
        <v>21</v>
      </c>
      <c r="H956" t="s">
        <v>90</v>
      </c>
      <c r="I956" t="s">
        <v>84</v>
      </c>
      <c r="J956" t="s">
        <v>83</v>
      </c>
    </row>
    <row r="957" spans="1:10">
      <c r="A957" t="str">
        <f t="shared" si="28"/>
        <v>Matthias MULARD</v>
      </c>
      <c r="B957" t="str">
        <f t="shared" si="29"/>
        <v>RSSCTRIATHLON Senior</v>
      </c>
      <c r="C957" t="s">
        <v>2471</v>
      </c>
      <c r="D957" t="s">
        <v>2470</v>
      </c>
      <c r="E957" t="s">
        <v>2469</v>
      </c>
      <c r="F957" t="s">
        <v>2468</v>
      </c>
      <c r="G957" t="s">
        <v>21</v>
      </c>
      <c r="H957" t="s">
        <v>90</v>
      </c>
      <c r="I957" t="s">
        <v>84</v>
      </c>
      <c r="J957" t="s">
        <v>83</v>
      </c>
    </row>
    <row r="958" spans="1:10">
      <c r="A958" t="str">
        <f t="shared" si="28"/>
        <v>DIDIER MUREAU</v>
      </c>
      <c r="B958" t="str">
        <f t="shared" si="29"/>
        <v>RSSCTRIATHLON Vétéran</v>
      </c>
      <c r="C958" t="s">
        <v>2467</v>
      </c>
      <c r="D958" t="s">
        <v>2466</v>
      </c>
      <c r="E958" t="s">
        <v>2465</v>
      </c>
      <c r="F958" t="s">
        <v>2464</v>
      </c>
      <c r="G958" t="s">
        <v>21</v>
      </c>
      <c r="H958" t="s">
        <v>90</v>
      </c>
      <c r="I958" t="s">
        <v>84</v>
      </c>
      <c r="J958" t="s">
        <v>96</v>
      </c>
    </row>
    <row r="959" spans="1:10">
      <c r="A959" t="str">
        <f t="shared" si="28"/>
        <v>Romain NEGRE</v>
      </c>
      <c r="B959" t="str">
        <f t="shared" si="29"/>
        <v>RSSCTRIATHLON Senior</v>
      </c>
      <c r="C959" t="s">
        <v>2463</v>
      </c>
      <c r="D959" t="s">
        <v>1158</v>
      </c>
      <c r="E959" t="s">
        <v>2462</v>
      </c>
      <c r="F959" t="s">
        <v>2461</v>
      </c>
      <c r="G959" t="s">
        <v>21</v>
      </c>
      <c r="H959" t="s">
        <v>90</v>
      </c>
      <c r="I959" t="s">
        <v>84</v>
      </c>
      <c r="J959" t="s">
        <v>83</v>
      </c>
    </row>
    <row r="960" spans="1:10">
      <c r="A960" t="str">
        <f t="shared" si="28"/>
        <v>Quentin PAOLI</v>
      </c>
      <c r="B960" t="str">
        <f t="shared" si="29"/>
        <v>RSSCTRIATHLON Senior</v>
      </c>
      <c r="C960" t="s">
        <v>2460</v>
      </c>
      <c r="D960" t="s">
        <v>1037</v>
      </c>
      <c r="E960" t="s">
        <v>2459</v>
      </c>
      <c r="F960" t="s">
        <v>2458</v>
      </c>
      <c r="G960" t="s">
        <v>21</v>
      </c>
      <c r="H960" t="s">
        <v>90</v>
      </c>
      <c r="I960" t="s">
        <v>84</v>
      </c>
      <c r="J960" t="s">
        <v>83</v>
      </c>
    </row>
    <row r="961" spans="1:10">
      <c r="A961" t="str">
        <f t="shared" si="28"/>
        <v>Marion PETIT</v>
      </c>
      <c r="B961" t="str">
        <f t="shared" si="29"/>
        <v>RSSCTRIATHLON Vétéran</v>
      </c>
      <c r="C961" t="s">
        <v>2457</v>
      </c>
      <c r="D961" t="s">
        <v>954</v>
      </c>
      <c r="E961" t="s">
        <v>1420</v>
      </c>
      <c r="F961" t="s">
        <v>2456</v>
      </c>
      <c r="G961" t="s">
        <v>120</v>
      </c>
      <c r="H961" t="s">
        <v>90</v>
      </c>
      <c r="I961" t="s">
        <v>115</v>
      </c>
      <c r="J961" t="s">
        <v>96</v>
      </c>
    </row>
    <row r="962" spans="1:10">
      <c r="A962" t="str">
        <f t="shared" si="28"/>
        <v>Quentin PILLAUDIN</v>
      </c>
      <c r="B962" t="str">
        <f t="shared" si="29"/>
        <v>RSSCTRIATHLON Cadet</v>
      </c>
      <c r="C962" t="s">
        <v>2453</v>
      </c>
      <c r="D962" t="s">
        <v>1037</v>
      </c>
      <c r="E962" t="s">
        <v>2452</v>
      </c>
      <c r="F962" t="s">
        <v>2451</v>
      </c>
      <c r="G962" t="s">
        <v>21</v>
      </c>
      <c r="H962" t="s">
        <v>90</v>
      </c>
      <c r="I962" t="s">
        <v>259</v>
      </c>
      <c r="J962" t="s">
        <v>20</v>
      </c>
    </row>
    <row r="963" spans="1:10">
      <c r="A963" t="str">
        <f t="shared" ref="A963:A1026" si="30">CONCATENATE(D963," ",E963)</f>
        <v>David PILLAUDIN</v>
      </c>
      <c r="B963" t="str">
        <f t="shared" ref="B963:B1026" si="31">CONCATENATE(H963," ",J963)</f>
        <v>RSSCTRIATHLON Vétéran</v>
      </c>
      <c r="C963" t="s">
        <v>2455</v>
      </c>
      <c r="D963" t="s">
        <v>848</v>
      </c>
      <c r="E963" t="s">
        <v>2452</v>
      </c>
      <c r="F963" t="s">
        <v>2454</v>
      </c>
      <c r="G963" t="s">
        <v>21</v>
      </c>
      <c r="H963" t="s">
        <v>90</v>
      </c>
      <c r="I963" t="s">
        <v>84</v>
      </c>
      <c r="J963" t="s">
        <v>96</v>
      </c>
    </row>
    <row r="964" spans="1:10">
      <c r="A964" t="str">
        <f t="shared" si="30"/>
        <v>ELODIE PILOQUET</v>
      </c>
      <c r="B964" t="str">
        <f t="shared" si="31"/>
        <v>RSSCTRIATHLON Vétéran</v>
      </c>
      <c r="C964" t="s">
        <v>2450</v>
      </c>
      <c r="D964" t="s">
        <v>704</v>
      </c>
      <c r="E964" t="s">
        <v>2449</v>
      </c>
      <c r="F964" t="s">
        <v>2448</v>
      </c>
      <c r="G964" t="s">
        <v>120</v>
      </c>
      <c r="H964" t="s">
        <v>90</v>
      </c>
      <c r="I964" t="s">
        <v>115</v>
      </c>
      <c r="J964" t="s">
        <v>96</v>
      </c>
    </row>
    <row r="965" spans="1:10">
      <c r="A965" t="str">
        <f t="shared" si="30"/>
        <v>Pierre POISSON</v>
      </c>
      <c r="B965" t="str">
        <f t="shared" si="31"/>
        <v>RSSCTRIATHLON Vétéran</v>
      </c>
      <c r="C965" t="s">
        <v>2447</v>
      </c>
      <c r="D965" t="s">
        <v>315</v>
      </c>
      <c r="E965" t="s">
        <v>2446</v>
      </c>
      <c r="F965" t="s">
        <v>2445</v>
      </c>
      <c r="G965" t="s">
        <v>21</v>
      </c>
      <c r="H965" t="s">
        <v>90</v>
      </c>
      <c r="I965" t="s">
        <v>84</v>
      </c>
      <c r="J965" t="s">
        <v>96</v>
      </c>
    </row>
    <row r="966" spans="1:10">
      <c r="A966" t="str">
        <f t="shared" si="30"/>
        <v>Clara PONS</v>
      </c>
      <c r="B966" t="str">
        <f t="shared" si="31"/>
        <v>RSSCTRIATHLON Senior</v>
      </c>
      <c r="C966" t="s">
        <v>2444</v>
      </c>
      <c r="D966" t="s">
        <v>2443</v>
      </c>
      <c r="E966" t="s">
        <v>2442</v>
      </c>
      <c r="F966" t="s">
        <v>2441</v>
      </c>
      <c r="G966" t="s">
        <v>120</v>
      </c>
      <c r="H966" t="s">
        <v>90</v>
      </c>
      <c r="I966" t="s">
        <v>84</v>
      </c>
      <c r="J966" t="s">
        <v>83</v>
      </c>
    </row>
    <row r="967" spans="1:10">
      <c r="A967" t="str">
        <f t="shared" si="30"/>
        <v>Anais RAKOTOFIRINGA</v>
      </c>
      <c r="B967" t="str">
        <f t="shared" si="31"/>
        <v>RSSCTRIATHLON Senior</v>
      </c>
      <c r="C967" t="s">
        <v>2440</v>
      </c>
      <c r="D967" t="s">
        <v>1041</v>
      </c>
      <c r="E967" t="s">
        <v>2439</v>
      </c>
      <c r="F967" t="s">
        <v>2438</v>
      </c>
      <c r="G967" t="s">
        <v>120</v>
      </c>
      <c r="H967" t="s">
        <v>90</v>
      </c>
      <c r="I967" t="s">
        <v>84</v>
      </c>
      <c r="J967" t="s">
        <v>83</v>
      </c>
    </row>
    <row r="968" spans="1:10">
      <c r="A968" t="str">
        <f t="shared" si="30"/>
        <v>Marie Noelle RAVE</v>
      </c>
      <c r="B968" t="str">
        <f t="shared" si="31"/>
        <v>RSSCTRIATHLON Vétéran</v>
      </c>
      <c r="C968" t="s">
        <v>2437</v>
      </c>
      <c r="D968" t="s">
        <v>2436</v>
      </c>
      <c r="E968" t="s">
        <v>2433</v>
      </c>
      <c r="F968" t="s">
        <v>2435</v>
      </c>
      <c r="G968" t="s">
        <v>120</v>
      </c>
      <c r="H968" t="s">
        <v>90</v>
      </c>
      <c r="I968" t="s">
        <v>115</v>
      </c>
      <c r="J968" t="s">
        <v>96</v>
      </c>
    </row>
    <row r="969" spans="1:10">
      <c r="A969" t="str">
        <f t="shared" si="30"/>
        <v>Eric RAVE</v>
      </c>
      <c r="B969" t="str">
        <f t="shared" si="31"/>
        <v>RSSCTRIATHLON Vétéran</v>
      </c>
      <c r="C969" t="s">
        <v>2434</v>
      </c>
      <c r="D969" t="s">
        <v>663</v>
      </c>
      <c r="E969" t="s">
        <v>2433</v>
      </c>
      <c r="F969" t="s">
        <v>2432</v>
      </c>
      <c r="G969" t="s">
        <v>21</v>
      </c>
      <c r="H969" t="s">
        <v>90</v>
      </c>
      <c r="I969" t="s">
        <v>84</v>
      </c>
      <c r="J969" t="s">
        <v>96</v>
      </c>
    </row>
    <row r="970" spans="1:10">
      <c r="A970" t="str">
        <f t="shared" si="30"/>
        <v>NATHALIE RETORET</v>
      </c>
      <c r="B970" t="str">
        <f t="shared" si="31"/>
        <v>RSSCTRIATHLON Vétéran</v>
      </c>
      <c r="C970" t="s">
        <v>2431</v>
      </c>
      <c r="D970" t="s">
        <v>2430</v>
      </c>
      <c r="E970" t="s">
        <v>2429</v>
      </c>
      <c r="F970" t="s">
        <v>2428</v>
      </c>
      <c r="G970" t="s">
        <v>120</v>
      </c>
      <c r="H970" t="s">
        <v>90</v>
      </c>
      <c r="I970" t="s">
        <v>84</v>
      </c>
      <c r="J970" t="s">
        <v>96</v>
      </c>
    </row>
    <row r="971" spans="1:10">
      <c r="A971" t="str">
        <f t="shared" si="30"/>
        <v>Timeo RICHARD</v>
      </c>
      <c r="B971" t="str">
        <f t="shared" si="31"/>
        <v>RSSCTRIATHLON Cadet</v>
      </c>
      <c r="C971" t="s">
        <v>2427</v>
      </c>
      <c r="D971" t="s">
        <v>2426</v>
      </c>
      <c r="E971" t="s">
        <v>1871</v>
      </c>
      <c r="F971" t="s">
        <v>2425</v>
      </c>
      <c r="G971" t="s">
        <v>21</v>
      </c>
      <c r="H971" t="s">
        <v>90</v>
      </c>
      <c r="I971" t="s">
        <v>205</v>
      </c>
      <c r="J971" t="s">
        <v>20</v>
      </c>
    </row>
    <row r="972" spans="1:10">
      <c r="A972" t="str">
        <f t="shared" si="30"/>
        <v>MAXIME ROULAND</v>
      </c>
      <c r="B972" t="str">
        <f t="shared" si="31"/>
        <v>RSSCTRIATHLON Senior</v>
      </c>
      <c r="C972" t="s">
        <v>2424</v>
      </c>
      <c r="D972" t="s">
        <v>2423</v>
      </c>
      <c r="E972" t="s">
        <v>2422</v>
      </c>
      <c r="F972" t="s">
        <v>2421</v>
      </c>
      <c r="G972" t="s">
        <v>21</v>
      </c>
      <c r="H972" t="s">
        <v>90</v>
      </c>
      <c r="I972" t="s">
        <v>84</v>
      </c>
      <c r="J972" t="s">
        <v>83</v>
      </c>
    </row>
    <row r="973" spans="1:10">
      <c r="A973" t="str">
        <f t="shared" si="30"/>
        <v>Clemence ROYER</v>
      </c>
      <c r="B973" t="str">
        <f t="shared" si="31"/>
        <v>RSSCTRIATHLON Senior</v>
      </c>
      <c r="C973" t="s">
        <v>2420</v>
      </c>
      <c r="D973" t="s">
        <v>1207</v>
      </c>
      <c r="E973" t="s">
        <v>2419</v>
      </c>
      <c r="F973" t="s">
        <v>2204</v>
      </c>
      <c r="G973" t="s">
        <v>120</v>
      </c>
      <c r="H973" t="s">
        <v>90</v>
      </c>
      <c r="I973" t="s">
        <v>84</v>
      </c>
      <c r="J973" t="s">
        <v>83</v>
      </c>
    </row>
    <row r="974" spans="1:10">
      <c r="A974" t="str">
        <f t="shared" si="30"/>
        <v>Florine SALIBA</v>
      </c>
      <c r="B974" t="str">
        <f t="shared" si="31"/>
        <v>RSSCTRIATHLON Senior</v>
      </c>
      <c r="C974" t="s">
        <v>5976</v>
      </c>
      <c r="D974" t="s">
        <v>5975</v>
      </c>
      <c r="E974" t="s">
        <v>5974</v>
      </c>
      <c r="F974" t="s">
        <v>5973</v>
      </c>
      <c r="G974" t="s">
        <v>120</v>
      </c>
      <c r="H974" t="s">
        <v>90</v>
      </c>
      <c r="I974" t="s">
        <v>115</v>
      </c>
      <c r="J974" t="s">
        <v>83</v>
      </c>
    </row>
    <row r="975" spans="1:10">
      <c r="A975" t="str">
        <f t="shared" si="30"/>
        <v>Julien SAULNIER</v>
      </c>
      <c r="B975" t="str">
        <f t="shared" si="31"/>
        <v>RSSCTRIATHLON Vétéran</v>
      </c>
      <c r="C975" t="s">
        <v>2418</v>
      </c>
      <c r="D975" t="s">
        <v>391</v>
      </c>
      <c r="E975" t="s">
        <v>2417</v>
      </c>
      <c r="F975" t="s">
        <v>2416</v>
      </c>
      <c r="G975" t="s">
        <v>21</v>
      </c>
      <c r="H975" t="s">
        <v>90</v>
      </c>
      <c r="I975" t="s">
        <v>84</v>
      </c>
      <c r="J975" t="s">
        <v>96</v>
      </c>
    </row>
    <row r="976" spans="1:10">
      <c r="A976" t="str">
        <f t="shared" si="30"/>
        <v>Florian THERAUD</v>
      </c>
      <c r="B976" t="str">
        <f t="shared" si="31"/>
        <v>RSSCTRIATHLON Senior</v>
      </c>
      <c r="C976" t="s">
        <v>2415</v>
      </c>
      <c r="D976" t="s">
        <v>151</v>
      </c>
      <c r="E976" t="s">
        <v>2414</v>
      </c>
      <c r="F976" t="s">
        <v>2413</v>
      </c>
      <c r="G976" t="s">
        <v>21</v>
      </c>
      <c r="H976" t="s">
        <v>90</v>
      </c>
      <c r="I976" t="s">
        <v>115</v>
      </c>
      <c r="J976" t="s">
        <v>83</v>
      </c>
    </row>
    <row r="977" spans="1:10">
      <c r="A977" t="str">
        <f t="shared" si="30"/>
        <v>Jean Francois VALENTIN</v>
      </c>
      <c r="B977" t="str">
        <f t="shared" si="31"/>
        <v>RSSCTRIATHLON Vétéran</v>
      </c>
      <c r="C977" t="s">
        <v>2412</v>
      </c>
      <c r="D977" t="s">
        <v>2049</v>
      </c>
      <c r="E977" t="s">
        <v>2411</v>
      </c>
      <c r="F977" t="s">
        <v>2410</v>
      </c>
      <c r="G977" t="s">
        <v>21</v>
      </c>
      <c r="H977" t="s">
        <v>90</v>
      </c>
      <c r="I977" t="s">
        <v>115</v>
      </c>
      <c r="J977" t="s">
        <v>96</v>
      </c>
    </row>
    <row r="978" spans="1:10">
      <c r="A978" t="str">
        <f t="shared" si="30"/>
        <v>LAURENT VAYSSIERE</v>
      </c>
      <c r="B978" t="str">
        <f t="shared" si="31"/>
        <v>RSSCTRIATHLON Vétéran</v>
      </c>
      <c r="C978" t="s">
        <v>2409</v>
      </c>
      <c r="D978" t="s">
        <v>852</v>
      </c>
      <c r="E978" t="s">
        <v>2408</v>
      </c>
      <c r="F978" t="s">
        <v>2407</v>
      </c>
      <c r="G978" t="s">
        <v>21</v>
      </c>
      <c r="H978" t="s">
        <v>90</v>
      </c>
      <c r="I978" t="s">
        <v>84</v>
      </c>
      <c r="J978" t="s">
        <v>96</v>
      </c>
    </row>
    <row r="979" spans="1:10">
      <c r="A979" t="str">
        <f t="shared" si="30"/>
        <v>Abdelalie ZAID</v>
      </c>
      <c r="B979" t="str">
        <f t="shared" si="31"/>
        <v>RSSCTRIATHLON Vétéran</v>
      </c>
      <c r="C979" t="s">
        <v>2406</v>
      </c>
      <c r="D979" t="s">
        <v>2405</v>
      </c>
      <c r="E979" t="s">
        <v>2404</v>
      </c>
      <c r="F979" t="s">
        <v>2403</v>
      </c>
      <c r="G979" t="s">
        <v>21</v>
      </c>
      <c r="H979" t="s">
        <v>90</v>
      </c>
      <c r="I979" t="s">
        <v>115</v>
      </c>
      <c r="J979" t="s">
        <v>96</v>
      </c>
    </row>
    <row r="980" spans="1:10">
      <c r="A980" t="str">
        <f t="shared" si="30"/>
        <v>Veronique DAVID</v>
      </c>
      <c r="B980" t="str">
        <f t="shared" si="31"/>
        <v>RUN &amp; TRI Vétéran</v>
      </c>
      <c r="C980" t="s">
        <v>2402</v>
      </c>
      <c r="D980" t="s">
        <v>2401</v>
      </c>
      <c r="E980" t="s">
        <v>975</v>
      </c>
      <c r="F980" t="s">
        <v>2400</v>
      </c>
      <c r="G980" t="s">
        <v>120</v>
      </c>
      <c r="H980" t="s">
        <v>85</v>
      </c>
      <c r="I980" t="s">
        <v>297</v>
      </c>
      <c r="J980" t="s">
        <v>96</v>
      </c>
    </row>
    <row r="981" spans="1:10">
      <c r="A981" t="str">
        <f t="shared" si="30"/>
        <v>Camille DESNOS</v>
      </c>
      <c r="B981" t="str">
        <f t="shared" si="31"/>
        <v>RUN &amp; TRI Senior</v>
      </c>
      <c r="C981" t="s">
        <v>2399</v>
      </c>
      <c r="D981" t="s">
        <v>1049</v>
      </c>
      <c r="E981" t="s">
        <v>2398</v>
      </c>
      <c r="F981" t="s">
        <v>2397</v>
      </c>
      <c r="G981" t="s">
        <v>120</v>
      </c>
      <c r="H981" t="s">
        <v>85</v>
      </c>
      <c r="I981" t="s">
        <v>297</v>
      </c>
      <c r="J981" t="s">
        <v>83</v>
      </c>
    </row>
    <row r="982" spans="1:10">
      <c r="A982" t="str">
        <f t="shared" si="30"/>
        <v>Oceane GILBERT</v>
      </c>
      <c r="B982" t="str">
        <f t="shared" si="31"/>
        <v>RUN &amp; TRI Senior</v>
      </c>
      <c r="C982" t="s">
        <v>2396</v>
      </c>
      <c r="D982" t="s">
        <v>2395</v>
      </c>
      <c r="E982" t="s">
        <v>2394</v>
      </c>
      <c r="F982" t="s">
        <v>2393</v>
      </c>
      <c r="G982" t="s">
        <v>120</v>
      </c>
      <c r="H982" t="s">
        <v>85</v>
      </c>
      <c r="I982" t="s">
        <v>297</v>
      </c>
      <c r="J982" t="s">
        <v>83</v>
      </c>
    </row>
    <row r="983" spans="1:10">
      <c r="A983" t="str">
        <f t="shared" si="30"/>
        <v>Benoit LABBE</v>
      </c>
      <c r="B983" t="str">
        <f t="shared" si="31"/>
        <v>RUN &amp; TRI Vétéran</v>
      </c>
      <c r="C983" t="s">
        <v>2392</v>
      </c>
      <c r="D983" t="s">
        <v>1165</v>
      </c>
      <c r="E983" t="s">
        <v>2391</v>
      </c>
      <c r="F983" t="s">
        <v>2390</v>
      </c>
      <c r="G983" t="s">
        <v>21</v>
      </c>
      <c r="H983" t="s">
        <v>85</v>
      </c>
      <c r="I983" t="s">
        <v>84</v>
      </c>
      <c r="J983" t="s">
        <v>96</v>
      </c>
    </row>
    <row r="984" spans="1:10">
      <c r="A984" t="str">
        <f t="shared" si="30"/>
        <v>LAURENT ARDILLON</v>
      </c>
      <c r="B984" t="str">
        <f t="shared" si="31"/>
        <v>SAINT AVERTIN SPORTS TRIATHLON 37 Vétéran</v>
      </c>
      <c r="C984" t="s">
        <v>2389</v>
      </c>
      <c r="D984" t="s">
        <v>852</v>
      </c>
      <c r="E984" t="s">
        <v>2388</v>
      </c>
      <c r="F984" t="s">
        <v>2387</v>
      </c>
      <c r="G984" t="s">
        <v>21</v>
      </c>
      <c r="H984" t="s">
        <v>33</v>
      </c>
      <c r="I984" t="s">
        <v>84</v>
      </c>
      <c r="J984" t="s">
        <v>96</v>
      </c>
    </row>
    <row r="985" spans="1:10">
      <c r="A985" t="str">
        <f t="shared" si="30"/>
        <v>Guillaume AUDUBERT</v>
      </c>
      <c r="B985" t="str">
        <f t="shared" si="31"/>
        <v>SAINT AVERTIN SPORTS TRIATHLON 37 Senior</v>
      </c>
      <c r="C985" t="s">
        <v>2386</v>
      </c>
      <c r="D985" t="s">
        <v>907</v>
      </c>
      <c r="E985" t="s">
        <v>2385</v>
      </c>
      <c r="F985" t="s">
        <v>2384</v>
      </c>
      <c r="G985" t="s">
        <v>21</v>
      </c>
      <c r="H985" t="s">
        <v>33</v>
      </c>
      <c r="I985" t="s">
        <v>84</v>
      </c>
      <c r="J985" t="s">
        <v>83</v>
      </c>
    </row>
    <row r="986" spans="1:10">
      <c r="A986" t="str">
        <f t="shared" si="30"/>
        <v>Lola BACHET</v>
      </c>
      <c r="B986" t="str">
        <f t="shared" si="31"/>
        <v>SAINT AVERTIN SPORTS TRIATHLON 37 Senior</v>
      </c>
      <c r="C986" t="s">
        <v>2383</v>
      </c>
      <c r="D986" t="s">
        <v>2382</v>
      </c>
      <c r="E986" t="s">
        <v>2377</v>
      </c>
      <c r="F986" t="s">
        <v>2381</v>
      </c>
      <c r="G986" t="s">
        <v>120</v>
      </c>
      <c r="H986" t="s">
        <v>33</v>
      </c>
      <c r="I986" t="s">
        <v>84</v>
      </c>
      <c r="J986" t="s">
        <v>83</v>
      </c>
    </row>
    <row r="987" spans="1:10">
      <c r="A987" t="str">
        <f t="shared" si="30"/>
        <v>OLIVIER BACHET</v>
      </c>
      <c r="B987" t="str">
        <f t="shared" si="31"/>
        <v>SAINT AVERTIN SPORTS TRIATHLON 37 Vétéran</v>
      </c>
      <c r="C987" t="s">
        <v>2380</v>
      </c>
      <c r="D987" t="s">
        <v>589</v>
      </c>
      <c r="E987" t="s">
        <v>2377</v>
      </c>
      <c r="F987" t="s">
        <v>2379</v>
      </c>
      <c r="G987" t="s">
        <v>21</v>
      </c>
      <c r="H987" t="s">
        <v>33</v>
      </c>
      <c r="I987" t="s">
        <v>84</v>
      </c>
      <c r="J987" t="s">
        <v>96</v>
      </c>
    </row>
    <row r="988" spans="1:10">
      <c r="A988" t="str">
        <f t="shared" si="30"/>
        <v>Simon BACHET</v>
      </c>
      <c r="B988" t="str">
        <f t="shared" si="31"/>
        <v>SAINT AVERTIN SPORTS TRIATHLON 37 Minime</v>
      </c>
      <c r="C988" t="s">
        <v>2378</v>
      </c>
      <c r="D988" t="s">
        <v>832</v>
      </c>
      <c r="E988" t="s">
        <v>2377</v>
      </c>
      <c r="F988" t="s">
        <v>2376</v>
      </c>
      <c r="G988" t="s">
        <v>21</v>
      </c>
      <c r="H988" t="s">
        <v>33</v>
      </c>
      <c r="I988" t="s">
        <v>205</v>
      </c>
      <c r="J988" t="s">
        <v>23</v>
      </c>
    </row>
    <row r="989" spans="1:10">
      <c r="A989" t="str">
        <f t="shared" si="30"/>
        <v>Wael BAHI</v>
      </c>
      <c r="B989" t="str">
        <f t="shared" si="31"/>
        <v>SAINT AVERTIN SPORTS TRIATHLON 37 Benjamin</v>
      </c>
      <c r="C989" t="s">
        <v>2375</v>
      </c>
      <c r="D989" t="s">
        <v>2374</v>
      </c>
      <c r="E989" t="s">
        <v>2373</v>
      </c>
      <c r="F989" t="s">
        <v>1382</v>
      </c>
      <c r="G989" t="s">
        <v>21</v>
      </c>
      <c r="H989" t="s">
        <v>33</v>
      </c>
      <c r="I989" t="s">
        <v>205</v>
      </c>
      <c r="J989" t="s">
        <v>22</v>
      </c>
    </row>
    <row r="990" spans="1:10">
      <c r="A990" t="str">
        <f t="shared" si="30"/>
        <v>Ismael BALOGE</v>
      </c>
      <c r="B990" t="str">
        <f t="shared" si="31"/>
        <v>SAINT AVERTIN SPORTS TRIATHLON 37 Minime</v>
      </c>
      <c r="C990" t="s">
        <v>2372</v>
      </c>
      <c r="D990" t="s">
        <v>2371</v>
      </c>
      <c r="E990" t="s">
        <v>2370</v>
      </c>
      <c r="F990" t="s">
        <v>2369</v>
      </c>
      <c r="G990" t="s">
        <v>21</v>
      </c>
      <c r="H990" t="s">
        <v>33</v>
      </c>
      <c r="I990" t="s">
        <v>205</v>
      </c>
      <c r="J990" t="s">
        <v>23</v>
      </c>
    </row>
    <row r="991" spans="1:10">
      <c r="A991" t="str">
        <f t="shared" si="30"/>
        <v>Geoffrey BARANGER</v>
      </c>
      <c r="B991" t="str">
        <f t="shared" si="31"/>
        <v>SAINT AVERTIN SPORTS TRIATHLON 37 Senior</v>
      </c>
      <c r="C991" t="s">
        <v>2368</v>
      </c>
      <c r="D991" t="s">
        <v>2367</v>
      </c>
      <c r="E991" t="s">
        <v>91</v>
      </c>
      <c r="F991" t="s">
        <v>2366</v>
      </c>
      <c r="G991" t="s">
        <v>21</v>
      </c>
      <c r="H991" t="s">
        <v>33</v>
      </c>
      <c r="I991" t="s">
        <v>84</v>
      </c>
      <c r="J991" t="s">
        <v>83</v>
      </c>
    </row>
    <row r="992" spans="1:10">
      <c r="A992" t="str">
        <f t="shared" si="30"/>
        <v>Xavier BARRY</v>
      </c>
      <c r="B992" t="str">
        <f t="shared" si="31"/>
        <v>SAINT AVERTIN SPORTS TRIATHLON 37 Vétéran</v>
      </c>
      <c r="C992" t="s">
        <v>2365</v>
      </c>
      <c r="D992" t="s">
        <v>1213</v>
      </c>
      <c r="E992" t="s">
        <v>2362</v>
      </c>
      <c r="F992" t="s">
        <v>464</v>
      </c>
      <c r="G992" t="s">
        <v>21</v>
      </c>
      <c r="H992" t="s">
        <v>33</v>
      </c>
      <c r="I992" t="s">
        <v>84</v>
      </c>
      <c r="J992" t="s">
        <v>96</v>
      </c>
    </row>
    <row r="993" spans="1:10">
      <c r="A993" t="str">
        <f t="shared" si="30"/>
        <v>Matys BARRY</v>
      </c>
      <c r="B993" t="str">
        <f t="shared" si="31"/>
        <v>SAINT AVERTIN SPORTS TRIATHLON 37 Minime</v>
      </c>
      <c r="C993" t="s">
        <v>2364</v>
      </c>
      <c r="D993" t="s">
        <v>2363</v>
      </c>
      <c r="E993" t="s">
        <v>2362</v>
      </c>
      <c r="F993" t="s">
        <v>2361</v>
      </c>
      <c r="G993" t="s">
        <v>21</v>
      </c>
      <c r="H993" t="s">
        <v>33</v>
      </c>
      <c r="I993" t="s">
        <v>205</v>
      </c>
      <c r="J993" t="s">
        <v>23</v>
      </c>
    </row>
    <row r="994" spans="1:10">
      <c r="A994" t="str">
        <f t="shared" si="30"/>
        <v>Ethan BEAU</v>
      </c>
      <c r="B994" t="str">
        <f t="shared" si="31"/>
        <v>SAINT AVERTIN SPORTS TRIATHLON 37 Benjamin</v>
      </c>
      <c r="C994" t="s">
        <v>2360</v>
      </c>
      <c r="D994" t="s">
        <v>1823</v>
      </c>
      <c r="E994" t="s">
        <v>1639</v>
      </c>
      <c r="F994" t="s">
        <v>2359</v>
      </c>
      <c r="G994" t="s">
        <v>21</v>
      </c>
      <c r="H994" t="s">
        <v>33</v>
      </c>
      <c r="I994" t="s">
        <v>205</v>
      </c>
      <c r="J994" t="s">
        <v>22</v>
      </c>
    </row>
    <row r="995" spans="1:10">
      <c r="A995" t="str">
        <f t="shared" si="30"/>
        <v>Paul BEAUGRAND</v>
      </c>
      <c r="B995" t="str">
        <f t="shared" si="31"/>
        <v>SAINT AVERTIN SPORTS TRIATHLON 37 Senior</v>
      </c>
      <c r="C995" t="s">
        <v>2358</v>
      </c>
      <c r="D995" t="s">
        <v>1107</v>
      </c>
      <c r="E995" t="s">
        <v>2357</v>
      </c>
      <c r="F995" t="s">
        <v>2356</v>
      </c>
      <c r="G995" t="s">
        <v>21</v>
      </c>
      <c r="H995" t="s">
        <v>33</v>
      </c>
      <c r="I995" t="s">
        <v>115</v>
      </c>
      <c r="J995" t="s">
        <v>83</v>
      </c>
    </row>
    <row r="996" spans="1:10">
      <c r="A996" t="str">
        <f t="shared" si="30"/>
        <v>Zoe BELLETOISE</v>
      </c>
      <c r="B996" t="str">
        <f t="shared" si="31"/>
        <v>SAINT AVERTIN SPORTS TRIATHLON 37 Poussin</v>
      </c>
      <c r="C996" t="s">
        <v>2355</v>
      </c>
      <c r="D996" t="s">
        <v>2354</v>
      </c>
      <c r="E996" t="s">
        <v>2353</v>
      </c>
      <c r="F996" t="s">
        <v>2352</v>
      </c>
      <c r="G996" t="s">
        <v>120</v>
      </c>
      <c r="H996" t="s">
        <v>33</v>
      </c>
      <c r="I996" t="s">
        <v>205</v>
      </c>
      <c r="J996" t="s">
        <v>35</v>
      </c>
    </row>
    <row r="997" spans="1:10">
      <c r="A997" t="str">
        <f t="shared" si="30"/>
        <v>STEPHANE BERRY</v>
      </c>
      <c r="B997" t="str">
        <f t="shared" si="31"/>
        <v>SAINT AVERTIN SPORTS TRIATHLON 37 Vétéran</v>
      </c>
      <c r="C997" t="s">
        <v>2351</v>
      </c>
      <c r="D997" t="s">
        <v>549</v>
      </c>
      <c r="E997" t="s">
        <v>2350</v>
      </c>
      <c r="F997" t="s">
        <v>2349</v>
      </c>
      <c r="G997" t="s">
        <v>21</v>
      </c>
      <c r="H997" t="s">
        <v>33</v>
      </c>
      <c r="I997" t="s">
        <v>84</v>
      </c>
      <c r="J997" t="s">
        <v>96</v>
      </c>
    </row>
    <row r="998" spans="1:10">
      <c r="A998" t="str">
        <f t="shared" si="30"/>
        <v>Charlotte BESSARD</v>
      </c>
      <c r="B998" t="str">
        <f t="shared" si="31"/>
        <v>SAINT AVERTIN SPORTS TRIATHLON 37 Senior</v>
      </c>
      <c r="C998" t="s">
        <v>2348</v>
      </c>
      <c r="D998" t="s">
        <v>872</v>
      </c>
      <c r="E998" t="s">
        <v>2347</v>
      </c>
      <c r="F998" t="s">
        <v>2346</v>
      </c>
      <c r="G998" t="s">
        <v>120</v>
      </c>
      <c r="H998" t="s">
        <v>33</v>
      </c>
      <c r="I998" t="s">
        <v>84</v>
      </c>
      <c r="J998" t="s">
        <v>83</v>
      </c>
    </row>
    <row r="999" spans="1:10">
      <c r="A999" t="str">
        <f t="shared" si="30"/>
        <v>FRANCOIS BODIC</v>
      </c>
      <c r="B999" t="str">
        <f t="shared" si="31"/>
        <v>SAINT AVERTIN SPORTS TRIATHLON 37 Senior</v>
      </c>
      <c r="C999" t="s">
        <v>2345</v>
      </c>
      <c r="D999" t="s">
        <v>1575</v>
      </c>
      <c r="E999" t="s">
        <v>2340</v>
      </c>
      <c r="F999" t="s">
        <v>2344</v>
      </c>
      <c r="G999" t="s">
        <v>21</v>
      </c>
      <c r="H999" t="s">
        <v>33</v>
      </c>
      <c r="I999" t="s">
        <v>84</v>
      </c>
      <c r="J999" t="s">
        <v>83</v>
      </c>
    </row>
    <row r="1000" spans="1:10">
      <c r="A1000" t="str">
        <f t="shared" si="30"/>
        <v>Elea BODIC</v>
      </c>
      <c r="B1000" t="str">
        <f t="shared" si="31"/>
        <v>SAINT AVERTIN SPORTS TRIATHLON 37 Poussin</v>
      </c>
      <c r="C1000" t="s">
        <v>2343</v>
      </c>
      <c r="D1000" t="s">
        <v>1066</v>
      </c>
      <c r="E1000" t="s">
        <v>2340</v>
      </c>
      <c r="F1000" t="s">
        <v>2342</v>
      </c>
      <c r="G1000" t="s">
        <v>120</v>
      </c>
      <c r="H1000" t="s">
        <v>33</v>
      </c>
      <c r="I1000" t="s">
        <v>205</v>
      </c>
      <c r="J1000" t="s">
        <v>35</v>
      </c>
    </row>
    <row r="1001" spans="1:10">
      <c r="A1001" t="str">
        <f t="shared" si="30"/>
        <v>Evan BODIC</v>
      </c>
      <c r="B1001" t="str">
        <f t="shared" si="31"/>
        <v>SAINT AVERTIN SPORTS TRIATHLON 37 Pupille</v>
      </c>
      <c r="C1001" t="s">
        <v>2341</v>
      </c>
      <c r="D1001" t="s">
        <v>1300</v>
      </c>
      <c r="E1001" t="s">
        <v>2340</v>
      </c>
      <c r="F1001" t="s">
        <v>2339</v>
      </c>
      <c r="G1001" t="s">
        <v>21</v>
      </c>
      <c r="H1001" t="s">
        <v>33</v>
      </c>
      <c r="I1001" t="s">
        <v>205</v>
      </c>
      <c r="J1001" t="s">
        <v>32</v>
      </c>
    </row>
    <row r="1002" spans="1:10">
      <c r="A1002" t="str">
        <f t="shared" si="30"/>
        <v>Florian BONNAUDET</v>
      </c>
      <c r="B1002" t="str">
        <f t="shared" si="31"/>
        <v>SAINT AVERTIN SPORTS TRIATHLON 37 Senior</v>
      </c>
      <c r="C1002" t="s">
        <v>2338</v>
      </c>
      <c r="D1002" t="s">
        <v>151</v>
      </c>
      <c r="E1002" t="s">
        <v>2337</v>
      </c>
      <c r="F1002" t="s">
        <v>2336</v>
      </c>
      <c r="G1002" t="s">
        <v>21</v>
      </c>
      <c r="H1002" t="s">
        <v>33</v>
      </c>
      <c r="I1002" t="s">
        <v>84</v>
      </c>
      <c r="J1002" t="s">
        <v>83</v>
      </c>
    </row>
    <row r="1003" spans="1:10">
      <c r="A1003" t="str">
        <f t="shared" si="30"/>
        <v>Valentin BONNEAU</v>
      </c>
      <c r="B1003" t="str">
        <f t="shared" si="31"/>
        <v>SAINT AVERTIN SPORTS TRIATHLON 37 Senior</v>
      </c>
      <c r="C1003" t="s">
        <v>2335</v>
      </c>
      <c r="D1003" t="s">
        <v>601</v>
      </c>
      <c r="E1003" t="s">
        <v>2334</v>
      </c>
      <c r="F1003" t="s">
        <v>2333</v>
      </c>
      <c r="G1003" t="s">
        <v>21</v>
      </c>
      <c r="H1003" t="s">
        <v>33</v>
      </c>
      <c r="I1003" t="s">
        <v>84</v>
      </c>
      <c r="J1003" t="s">
        <v>83</v>
      </c>
    </row>
    <row r="1004" spans="1:10">
      <c r="A1004" t="str">
        <f t="shared" si="30"/>
        <v>Emmanuel BOSCHER</v>
      </c>
      <c r="B1004" t="str">
        <f t="shared" si="31"/>
        <v>SAINT AVERTIN SPORTS TRIATHLON 37 Vétéran</v>
      </c>
      <c r="C1004" t="s">
        <v>2332</v>
      </c>
      <c r="D1004" t="s">
        <v>559</v>
      </c>
      <c r="E1004" t="s">
        <v>2328</v>
      </c>
      <c r="F1004" t="s">
        <v>2331</v>
      </c>
      <c r="G1004" t="s">
        <v>21</v>
      </c>
      <c r="H1004" t="s">
        <v>33</v>
      </c>
      <c r="I1004" t="s">
        <v>84</v>
      </c>
      <c r="J1004" t="s">
        <v>96</v>
      </c>
    </row>
    <row r="1005" spans="1:10">
      <c r="A1005" t="str">
        <f t="shared" si="30"/>
        <v>Julian BOSCHER</v>
      </c>
      <c r="B1005" t="str">
        <f t="shared" si="31"/>
        <v>SAINT AVERTIN SPORTS TRIATHLON 37 Minime</v>
      </c>
      <c r="C1005" t="s">
        <v>2330</v>
      </c>
      <c r="D1005" t="s">
        <v>2329</v>
      </c>
      <c r="E1005" t="s">
        <v>2328</v>
      </c>
      <c r="F1005" t="s">
        <v>2327</v>
      </c>
      <c r="G1005" t="s">
        <v>21</v>
      </c>
      <c r="H1005" t="s">
        <v>33</v>
      </c>
      <c r="I1005" t="s">
        <v>205</v>
      </c>
      <c r="J1005" t="s">
        <v>23</v>
      </c>
    </row>
    <row r="1006" spans="1:10">
      <c r="A1006" t="str">
        <f t="shared" si="30"/>
        <v>Emma BOUDENANT</v>
      </c>
      <c r="B1006" t="str">
        <f t="shared" si="31"/>
        <v>SAINT AVERTIN SPORTS TRIATHLON 37 Minime</v>
      </c>
      <c r="C1006" t="s">
        <v>2326</v>
      </c>
      <c r="D1006" t="s">
        <v>990</v>
      </c>
      <c r="E1006" t="s">
        <v>2325</v>
      </c>
      <c r="F1006" t="s">
        <v>2324</v>
      </c>
      <c r="G1006" t="s">
        <v>120</v>
      </c>
      <c r="H1006" t="s">
        <v>33</v>
      </c>
      <c r="I1006" t="s">
        <v>205</v>
      </c>
      <c r="J1006" t="s">
        <v>23</v>
      </c>
    </row>
    <row r="1007" spans="1:10">
      <c r="A1007" t="str">
        <f t="shared" si="30"/>
        <v>Cheryne BOUDERBALA GAUBERT</v>
      </c>
      <c r="B1007" t="str">
        <f t="shared" si="31"/>
        <v>SAINT AVERTIN SPORTS TRIATHLON 37 Pupille</v>
      </c>
      <c r="C1007" t="s">
        <v>2323</v>
      </c>
      <c r="D1007" t="s">
        <v>2322</v>
      </c>
      <c r="E1007" t="s">
        <v>2319</v>
      </c>
      <c r="F1007" t="s">
        <v>1097</v>
      </c>
      <c r="G1007" t="s">
        <v>120</v>
      </c>
      <c r="H1007" t="s">
        <v>33</v>
      </c>
      <c r="I1007" t="s">
        <v>205</v>
      </c>
      <c r="J1007" t="s">
        <v>32</v>
      </c>
    </row>
    <row r="1008" spans="1:10">
      <c r="A1008" t="str">
        <f t="shared" si="30"/>
        <v>Loubna BOUDERBALA GAUBERT</v>
      </c>
      <c r="B1008" t="str">
        <f t="shared" si="31"/>
        <v>SAINT AVERTIN SPORTS TRIATHLON 37 Pupille</v>
      </c>
      <c r="C1008" t="s">
        <v>2321</v>
      </c>
      <c r="D1008" t="s">
        <v>2320</v>
      </c>
      <c r="E1008" t="s">
        <v>2319</v>
      </c>
      <c r="F1008" t="s">
        <v>2318</v>
      </c>
      <c r="G1008" t="s">
        <v>120</v>
      </c>
      <c r="H1008" t="s">
        <v>33</v>
      </c>
      <c r="I1008" t="s">
        <v>205</v>
      </c>
      <c r="J1008" t="s">
        <v>32</v>
      </c>
    </row>
    <row r="1009" spans="1:10">
      <c r="A1009" t="str">
        <f t="shared" si="30"/>
        <v>JULIEN BOURDET</v>
      </c>
      <c r="B1009" t="str">
        <f t="shared" si="31"/>
        <v>SAINT AVERTIN SPORTS TRIATHLON 37 Vétéran</v>
      </c>
      <c r="C1009" t="s">
        <v>2317</v>
      </c>
      <c r="D1009" t="s">
        <v>1943</v>
      </c>
      <c r="E1009" t="s">
        <v>1265</v>
      </c>
      <c r="F1009" t="s">
        <v>1264</v>
      </c>
      <c r="G1009" t="s">
        <v>21</v>
      </c>
      <c r="H1009" t="s">
        <v>33</v>
      </c>
      <c r="I1009" t="s">
        <v>84</v>
      </c>
      <c r="J1009" t="s">
        <v>96</v>
      </c>
    </row>
    <row r="1010" spans="1:10">
      <c r="A1010" t="str">
        <f t="shared" si="30"/>
        <v>Emmanuel BOURDET</v>
      </c>
      <c r="B1010" t="str">
        <f t="shared" si="31"/>
        <v>SAINT AVERTIN SPORTS TRIATHLON 37 Vétéran</v>
      </c>
      <c r="C1010" t="s">
        <v>2316</v>
      </c>
      <c r="D1010" t="s">
        <v>559</v>
      </c>
      <c r="E1010" t="s">
        <v>1265</v>
      </c>
      <c r="F1010" t="s">
        <v>2315</v>
      </c>
      <c r="G1010" t="s">
        <v>21</v>
      </c>
      <c r="H1010" t="s">
        <v>33</v>
      </c>
      <c r="I1010" t="s">
        <v>84</v>
      </c>
      <c r="J1010" t="s">
        <v>96</v>
      </c>
    </row>
    <row r="1011" spans="1:10">
      <c r="A1011" t="str">
        <f t="shared" si="30"/>
        <v>BERNARD BOURIN</v>
      </c>
      <c r="B1011" t="str">
        <f t="shared" si="31"/>
        <v>SAINT AVERTIN SPORTS TRIATHLON 37 Vétéran</v>
      </c>
      <c r="C1011" t="s">
        <v>2314</v>
      </c>
      <c r="D1011" t="s">
        <v>1767</v>
      </c>
      <c r="E1011" t="s">
        <v>2313</v>
      </c>
      <c r="F1011" t="s">
        <v>2312</v>
      </c>
      <c r="G1011" t="s">
        <v>21</v>
      </c>
      <c r="H1011" t="s">
        <v>33</v>
      </c>
      <c r="I1011" t="s">
        <v>84</v>
      </c>
      <c r="J1011" t="s">
        <v>96</v>
      </c>
    </row>
    <row r="1012" spans="1:10">
      <c r="A1012" t="str">
        <f t="shared" si="30"/>
        <v>Gregoire BOUVET</v>
      </c>
      <c r="B1012" t="str">
        <f t="shared" si="31"/>
        <v>SAINT AVERTIN SPORTS TRIATHLON 37 Senior</v>
      </c>
      <c r="C1012" t="s">
        <v>2311</v>
      </c>
      <c r="D1012" t="s">
        <v>2310</v>
      </c>
      <c r="E1012" t="s">
        <v>2309</v>
      </c>
      <c r="F1012" t="s">
        <v>2308</v>
      </c>
      <c r="G1012" t="s">
        <v>21</v>
      </c>
      <c r="H1012" t="s">
        <v>33</v>
      </c>
      <c r="I1012" t="s">
        <v>84</v>
      </c>
      <c r="J1012" t="s">
        <v>83</v>
      </c>
    </row>
    <row r="1013" spans="1:10">
      <c r="A1013" t="str">
        <f t="shared" si="30"/>
        <v>JEROME BOUVIER MARTIN</v>
      </c>
      <c r="B1013" t="str">
        <f t="shared" si="31"/>
        <v>SAINT AVERTIN SPORTS TRIATHLON 37 Vétéran</v>
      </c>
      <c r="C1013" t="s">
        <v>2305</v>
      </c>
      <c r="D1013" t="s">
        <v>1820</v>
      </c>
      <c r="E1013" t="s">
        <v>2304</v>
      </c>
      <c r="F1013" t="s">
        <v>2303</v>
      </c>
      <c r="G1013" t="s">
        <v>21</v>
      </c>
      <c r="H1013" t="s">
        <v>33</v>
      </c>
      <c r="I1013" t="s">
        <v>84</v>
      </c>
      <c r="J1013" t="s">
        <v>96</v>
      </c>
    </row>
    <row r="1014" spans="1:10">
      <c r="A1014" t="str">
        <f t="shared" si="30"/>
        <v>Jules BOUVIER MARTIN</v>
      </c>
      <c r="B1014" t="str">
        <f t="shared" si="31"/>
        <v>SAINT AVERTIN SPORTS TRIATHLON 37 Benjamin</v>
      </c>
      <c r="C1014" t="s">
        <v>2307</v>
      </c>
      <c r="D1014" t="s">
        <v>1724</v>
      </c>
      <c r="E1014" t="s">
        <v>2304</v>
      </c>
      <c r="F1014" t="s">
        <v>2306</v>
      </c>
      <c r="G1014" t="s">
        <v>21</v>
      </c>
      <c r="H1014" t="s">
        <v>33</v>
      </c>
      <c r="I1014" t="s">
        <v>205</v>
      </c>
      <c r="J1014" t="s">
        <v>22</v>
      </c>
    </row>
    <row r="1015" spans="1:10">
      <c r="A1015" t="str">
        <f t="shared" si="30"/>
        <v>Lucas BREMOND</v>
      </c>
      <c r="B1015" t="str">
        <f t="shared" si="31"/>
        <v>SAINT AVERTIN SPORTS TRIATHLON 37 Minime</v>
      </c>
      <c r="C1015" t="s">
        <v>2302</v>
      </c>
      <c r="D1015" t="s">
        <v>1537</v>
      </c>
      <c r="E1015" t="s">
        <v>2301</v>
      </c>
      <c r="F1015" t="s">
        <v>2300</v>
      </c>
      <c r="G1015" t="s">
        <v>21</v>
      </c>
      <c r="H1015" t="s">
        <v>33</v>
      </c>
      <c r="I1015" t="s">
        <v>205</v>
      </c>
      <c r="J1015" t="s">
        <v>23</v>
      </c>
    </row>
    <row r="1016" spans="1:10">
      <c r="A1016" t="str">
        <f t="shared" si="30"/>
        <v>Nathan BRETON</v>
      </c>
      <c r="B1016" t="str">
        <f t="shared" si="31"/>
        <v>SAINT AVERTIN SPORTS TRIATHLON 37 Minime</v>
      </c>
      <c r="C1016" t="s">
        <v>2299</v>
      </c>
      <c r="D1016" t="s">
        <v>1696</v>
      </c>
      <c r="E1016" t="s">
        <v>1258</v>
      </c>
      <c r="F1016" t="s">
        <v>2298</v>
      </c>
      <c r="G1016" t="s">
        <v>21</v>
      </c>
      <c r="H1016" t="s">
        <v>33</v>
      </c>
      <c r="I1016" t="s">
        <v>205</v>
      </c>
      <c r="J1016" t="s">
        <v>23</v>
      </c>
    </row>
    <row r="1017" spans="1:10">
      <c r="A1017" t="str">
        <f t="shared" si="30"/>
        <v>Gilles BRUN</v>
      </c>
      <c r="B1017" t="str">
        <f t="shared" si="31"/>
        <v>SAINT AVERTIN SPORTS TRIATHLON 37 Vétéran</v>
      </c>
      <c r="C1017" t="s">
        <v>2297</v>
      </c>
      <c r="D1017" t="s">
        <v>1016</v>
      </c>
      <c r="E1017" t="s">
        <v>2296</v>
      </c>
      <c r="F1017" t="s">
        <v>2295</v>
      </c>
      <c r="G1017" t="s">
        <v>21</v>
      </c>
      <c r="H1017" t="s">
        <v>33</v>
      </c>
      <c r="I1017" t="s">
        <v>84</v>
      </c>
      <c r="J1017" t="s">
        <v>96</v>
      </c>
    </row>
    <row r="1018" spans="1:10">
      <c r="A1018" t="str">
        <f t="shared" si="30"/>
        <v>Matthieu BRUNAUD</v>
      </c>
      <c r="B1018" t="str">
        <f t="shared" si="31"/>
        <v>SAINT AVERTIN SPORTS TRIATHLON 37 Vétéran</v>
      </c>
      <c r="C1018" t="s">
        <v>2294</v>
      </c>
      <c r="D1018" t="s">
        <v>274</v>
      </c>
      <c r="E1018" t="s">
        <v>2293</v>
      </c>
      <c r="F1018" t="s">
        <v>2292</v>
      </c>
      <c r="G1018" t="s">
        <v>21</v>
      </c>
      <c r="H1018" t="s">
        <v>33</v>
      </c>
      <c r="I1018" t="s">
        <v>84</v>
      </c>
      <c r="J1018" t="s">
        <v>96</v>
      </c>
    </row>
    <row r="1019" spans="1:10">
      <c r="A1019" t="str">
        <f t="shared" si="30"/>
        <v>Angeline BRUNO</v>
      </c>
      <c r="B1019" t="str">
        <f t="shared" si="31"/>
        <v>SAINT AVERTIN SPORTS TRIATHLON 37 Minime</v>
      </c>
      <c r="C1019" t="s">
        <v>2291</v>
      </c>
      <c r="D1019" t="s">
        <v>2290</v>
      </c>
      <c r="E1019" t="s">
        <v>780</v>
      </c>
      <c r="F1019" t="s">
        <v>2289</v>
      </c>
      <c r="G1019" t="s">
        <v>120</v>
      </c>
      <c r="H1019" t="s">
        <v>33</v>
      </c>
      <c r="I1019" t="s">
        <v>205</v>
      </c>
      <c r="J1019" t="s">
        <v>23</v>
      </c>
    </row>
    <row r="1020" spans="1:10">
      <c r="A1020" t="str">
        <f t="shared" si="30"/>
        <v>Marc BUFFET</v>
      </c>
      <c r="B1020" t="str">
        <f t="shared" si="31"/>
        <v>SAINT AVERTIN SPORTS TRIATHLON 37 Vétéran</v>
      </c>
      <c r="C1020" t="s">
        <v>2288</v>
      </c>
      <c r="D1020" t="s">
        <v>511</v>
      </c>
      <c r="E1020" t="s">
        <v>2287</v>
      </c>
      <c r="F1020" t="s">
        <v>2286</v>
      </c>
      <c r="G1020" t="s">
        <v>21</v>
      </c>
      <c r="H1020" t="s">
        <v>33</v>
      </c>
      <c r="I1020" t="s">
        <v>84</v>
      </c>
      <c r="J1020" t="s">
        <v>96</v>
      </c>
    </row>
    <row r="1021" spans="1:10">
      <c r="A1021" t="str">
        <f t="shared" si="30"/>
        <v>Joelle BURE</v>
      </c>
      <c r="B1021" t="str">
        <f t="shared" si="31"/>
        <v>SAINT AVERTIN SPORTS TRIATHLON 37 Vétéran</v>
      </c>
      <c r="C1021" t="s">
        <v>2285</v>
      </c>
      <c r="D1021" t="s">
        <v>2284</v>
      </c>
      <c r="E1021" t="s">
        <v>2277</v>
      </c>
      <c r="F1021" t="s">
        <v>2283</v>
      </c>
      <c r="G1021" t="s">
        <v>120</v>
      </c>
      <c r="H1021" t="s">
        <v>33</v>
      </c>
      <c r="I1021" t="s">
        <v>115</v>
      </c>
      <c r="J1021" t="s">
        <v>96</v>
      </c>
    </row>
    <row r="1022" spans="1:10">
      <c r="A1022" t="str">
        <f t="shared" si="30"/>
        <v>Camille BURE</v>
      </c>
      <c r="B1022" t="str">
        <f t="shared" si="31"/>
        <v>SAINT AVERTIN SPORTS TRIATHLON 37 Junior</v>
      </c>
      <c r="C1022" t="s">
        <v>2280</v>
      </c>
      <c r="D1022" t="s">
        <v>1049</v>
      </c>
      <c r="E1022" t="s">
        <v>2277</v>
      </c>
      <c r="F1022" t="s">
        <v>2279</v>
      </c>
      <c r="G1022" t="s">
        <v>120</v>
      </c>
      <c r="H1022" t="s">
        <v>33</v>
      </c>
      <c r="I1022" t="s">
        <v>205</v>
      </c>
      <c r="J1022" t="s">
        <v>24</v>
      </c>
    </row>
    <row r="1023" spans="1:10">
      <c r="A1023" t="str">
        <f t="shared" si="30"/>
        <v>Nathan BURE</v>
      </c>
      <c r="B1023" t="str">
        <f t="shared" si="31"/>
        <v>SAINT AVERTIN SPORTS TRIATHLON 37 Pupille</v>
      </c>
      <c r="C1023" t="s">
        <v>2278</v>
      </c>
      <c r="D1023" t="s">
        <v>1696</v>
      </c>
      <c r="E1023" t="s">
        <v>2277</v>
      </c>
      <c r="F1023" t="s">
        <v>2276</v>
      </c>
      <c r="G1023" t="s">
        <v>21</v>
      </c>
      <c r="H1023" t="s">
        <v>33</v>
      </c>
      <c r="I1023" t="s">
        <v>205</v>
      </c>
      <c r="J1023" t="s">
        <v>32</v>
      </c>
    </row>
    <row r="1024" spans="1:10">
      <c r="A1024" t="str">
        <f t="shared" si="30"/>
        <v>Baptiste BURE</v>
      </c>
      <c r="B1024" t="str">
        <f t="shared" si="31"/>
        <v>SAINT AVERTIN SPORTS TRIATHLON 37 Benjamin</v>
      </c>
      <c r="C1024" t="s">
        <v>2282</v>
      </c>
      <c r="D1024" t="s">
        <v>373</v>
      </c>
      <c r="E1024" t="s">
        <v>2277</v>
      </c>
      <c r="F1024" t="s">
        <v>2281</v>
      </c>
      <c r="G1024" t="s">
        <v>21</v>
      </c>
      <c r="H1024" t="s">
        <v>33</v>
      </c>
      <c r="I1024" t="s">
        <v>205</v>
      </c>
      <c r="J1024" t="s">
        <v>22</v>
      </c>
    </row>
    <row r="1025" spans="1:10">
      <c r="A1025" t="str">
        <f t="shared" si="30"/>
        <v>Isabelle CAO SILLIAUME</v>
      </c>
      <c r="B1025" t="str">
        <f t="shared" si="31"/>
        <v>SAINT AVERTIN SPORTS TRIATHLON 37 Vétéran</v>
      </c>
      <c r="C1025" t="s">
        <v>2275</v>
      </c>
      <c r="D1025" t="s">
        <v>1562</v>
      </c>
      <c r="E1025" t="s">
        <v>2274</v>
      </c>
      <c r="F1025" t="s">
        <v>2273</v>
      </c>
      <c r="G1025" t="s">
        <v>120</v>
      </c>
      <c r="H1025" t="s">
        <v>33</v>
      </c>
      <c r="I1025" t="s">
        <v>84</v>
      </c>
      <c r="J1025" t="s">
        <v>96</v>
      </c>
    </row>
    <row r="1026" spans="1:10">
      <c r="A1026" t="str">
        <f t="shared" si="30"/>
        <v>VINCENT CARO</v>
      </c>
      <c r="B1026" t="str">
        <f t="shared" si="31"/>
        <v>SAINT AVERTIN SPORTS TRIATHLON 37 Vétéran</v>
      </c>
      <c r="C1026" t="s">
        <v>2272</v>
      </c>
      <c r="D1026" t="s">
        <v>1296</v>
      </c>
      <c r="E1026" t="s">
        <v>2271</v>
      </c>
      <c r="F1026" t="s">
        <v>2270</v>
      </c>
      <c r="G1026" t="s">
        <v>21</v>
      </c>
      <c r="H1026" t="s">
        <v>33</v>
      </c>
      <c r="I1026" t="s">
        <v>84</v>
      </c>
      <c r="J1026" t="s">
        <v>96</v>
      </c>
    </row>
    <row r="1027" spans="1:10">
      <c r="A1027" t="str">
        <f t="shared" ref="A1027:A1090" si="32">CONCATENATE(D1027," ",E1027)</f>
        <v>Eliott CARO GILBERT</v>
      </c>
      <c r="B1027" t="str">
        <f t="shared" ref="B1027:B1090" si="33">CONCATENATE(H1027," ",J1027)</f>
        <v>SAINT AVERTIN SPORTS TRIATHLON 37 Poussin</v>
      </c>
      <c r="C1027" t="s">
        <v>2269</v>
      </c>
      <c r="D1027" t="s">
        <v>794</v>
      </c>
      <c r="E1027" t="s">
        <v>2268</v>
      </c>
      <c r="F1027" t="s">
        <v>2267</v>
      </c>
      <c r="G1027" t="s">
        <v>21</v>
      </c>
      <c r="H1027" t="s">
        <v>33</v>
      </c>
      <c r="I1027" t="s">
        <v>205</v>
      </c>
      <c r="J1027" t="s">
        <v>35</v>
      </c>
    </row>
    <row r="1028" spans="1:10">
      <c r="A1028" t="str">
        <f t="shared" si="32"/>
        <v>Victoire CASSAGNES</v>
      </c>
      <c r="B1028" t="str">
        <f t="shared" si="33"/>
        <v>SAINT AVERTIN SPORTS TRIATHLON 37 Pupille</v>
      </c>
      <c r="C1028" t="s">
        <v>2266</v>
      </c>
      <c r="D1028" t="s">
        <v>917</v>
      </c>
      <c r="E1028" t="s">
        <v>2263</v>
      </c>
      <c r="F1028" t="s">
        <v>2265</v>
      </c>
      <c r="G1028" t="s">
        <v>120</v>
      </c>
      <c r="H1028" t="s">
        <v>33</v>
      </c>
      <c r="I1028" t="s">
        <v>259</v>
      </c>
      <c r="J1028" t="s">
        <v>32</v>
      </c>
    </row>
    <row r="1029" spans="1:10">
      <c r="A1029" t="str">
        <f t="shared" si="32"/>
        <v>Jules CASSAGNES</v>
      </c>
      <c r="B1029" t="str">
        <f t="shared" si="33"/>
        <v>SAINT AVERTIN SPORTS TRIATHLON 37 Cadet</v>
      </c>
      <c r="C1029" t="s">
        <v>2264</v>
      </c>
      <c r="D1029" t="s">
        <v>1724</v>
      </c>
      <c r="E1029" t="s">
        <v>2263</v>
      </c>
      <c r="F1029" t="s">
        <v>2262</v>
      </c>
      <c r="G1029" t="s">
        <v>21</v>
      </c>
      <c r="H1029" t="s">
        <v>33</v>
      </c>
      <c r="I1029" t="s">
        <v>205</v>
      </c>
      <c r="J1029" t="s">
        <v>20</v>
      </c>
    </row>
    <row r="1030" spans="1:10">
      <c r="A1030" t="str">
        <f t="shared" si="32"/>
        <v>ANNE MARIE CAUSSINUS</v>
      </c>
      <c r="B1030" t="str">
        <f t="shared" si="33"/>
        <v>SAINT AVERTIN SPORTS TRIATHLON 37 Vétéran</v>
      </c>
      <c r="C1030" t="s">
        <v>2261</v>
      </c>
      <c r="D1030" t="s">
        <v>2260</v>
      </c>
      <c r="E1030" t="s">
        <v>2259</v>
      </c>
      <c r="F1030" t="s">
        <v>2258</v>
      </c>
      <c r="G1030" t="s">
        <v>120</v>
      </c>
      <c r="H1030" t="s">
        <v>33</v>
      </c>
      <c r="I1030" t="s">
        <v>297</v>
      </c>
      <c r="J1030" t="s">
        <v>96</v>
      </c>
    </row>
    <row r="1031" spans="1:10">
      <c r="A1031" t="str">
        <f t="shared" si="32"/>
        <v>MELAINE CHAILLOUX</v>
      </c>
      <c r="B1031" t="str">
        <f t="shared" si="33"/>
        <v>SAINT AVERTIN SPORTS TRIATHLON 37 Senior</v>
      </c>
      <c r="C1031" t="s">
        <v>2257</v>
      </c>
      <c r="D1031" t="s">
        <v>2256</v>
      </c>
      <c r="E1031" t="s">
        <v>2255</v>
      </c>
      <c r="F1031" t="s">
        <v>2254</v>
      </c>
      <c r="G1031" t="s">
        <v>120</v>
      </c>
      <c r="H1031" t="s">
        <v>33</v>
      </c>
      <c r="I1031" t="s">
        <v>84</v>
      </c>
      <c r="J1031" t="s">
        <v>83</v>
      </c>
    </row>
    <row r="1032" spans="1:10">
      <c r="A1032" t="str">
        <f t="shared" si="32"/>
        <v>Roman CHANCEL</v>
      </c>
      <c r="B1032" t="str">
        <f t="shared" si="33"/>
        <v>SAINT AVERTIN SPORTS TRIATHLON 37 Minime</v>
      </c>
      <c r="C1032" t="s">
        <v>2253</v>
      </c>
      <c r="D1032" t="s">
        <v>2252</v>
      </c>
      <c r="E1032" t="s">
        <v>1233</v>
      </c>
      <c r="F1032" t="s">
        <v>2251</v>
      </c>
      <c r="G1032" t="s">
        <v>21</v>
      </c>
      <c r="H1032" t="s">
        <v>33</v>
      </c>
      <c r="I1032" t="s">
        <v>205</v>
      </c>
      <c r="J1032" t="s">
        <v>23</v>
      </c>
    </row>
    <row r="1033" spans="1:10">
      <c r="A1033" t="str">
        <f t="shared" si="32"/>
        <v>EMMANUEL CHARPENTIER</v>
      </c>
      <c r="B1033" t="str">
        <f t="shared" si="33"/>
        <v>SAINT AVERTIN SPORTS TRIATHLON 37 Vétéran</v>
      </c>
      <c r="C1033" t="s">
        <v>2250</v>
      </c>
      <c r="D1033" t="s">
        <v>2249</v>
      </c>
      <c r="E1033" t="s">
        <v>2248</v>
      </c>
      <c r="F1033" t="s">
        <v>1173</v>
      </c>
      <c r="G1033" t="s">
        <v>21</v>
      </c>
      <c r="H1033" t="s">
        <v>33</v>
      </c>
      <c r="I1033" t="s">
        <v>84</v>
      </c>
      <c r="J1033" t="s">
        <v>96</v>
      </c>
    </row>
    <row r="1034" spans="1:10">
      <c r="A1034" t="str">
        <f t="shared" si="32"/>
        <v>Christophe CHEROUVRIER</v>
      </c>
      <c r="B1034" t="str">
        <f t="shared" si="33"/>
        <v>SAINT AVERTIN SPORTS TRIATHLON 37 Vétéran</v>
      </c>
      <c r="C1034" t="s">
        <v>2247</v>
      </c>
      <c r="D1034" t="s">
        <v>431</v>
      </c>
      <c r="E1034" t="s">
        <v>2246</v>
      </c>
      <c r="F1034" t="s">
        <v>2245</v>
      </c>
      <c r="G1034" t="s">
        <v>21</v>
      </c>
      <c r="H1034" t="s">
        <v>33</v>
      </c>
      <c r="I1034" t="s">
        <v>84</v>
      </c>
      <c r="J1034" t="s">
        <v>96</v>
      </c>
    </row>
    <row r="1035" spans="1:10">
      <c r="A1035" t="str">
        <f t="shared" si="32"/>
        <v>REMI COLIN</v>
      </c>
      <c r="B1035" t="str">
        <f t="shared" si="33"/>
        <v>SAINT AVERTIN SPORTS TRIATHLON 37 Vétéran</v>
      </c>
      <c r="C1035" t="s">
        <v>2244</v>
      </c>
      <c r="D1035" t="s">
        <v>2243</v>
      </c>
      <c r="E1035" t="s">
        <v>678</v>
      </c>
      <c r="F1035" t="s">
        <v>2242</v>
      </c>
      <c r="G1035" t="s">
        <v>21</v>
      </c>
      <c r="H1035" t="s">
        <v>33</v>
      </c>
      <c r="I1035" t="s">
        <v>84</v>
      </c>
      <c r="J1035" t="s">
        <v>96</v>
      </c>
    </row>
    <row r="1036" spans="1:10">
      <c r="A1036" t="str">
        <f t="shared" si="32"/>
        <v>SABINE COME</v>
      </c>
      <c r="B1036" t="str">
        <f t="shared" si="33"/>
        <v>SAINT AVERTIN SPORTS TRIATHLON 37 Vétéran</v>
      </c>
      <c r="C1036" t="s">
        <v>2241</v>
      </c>
      <c r="D1036" t="s">
        <v>2240</v>
      </c>
      <c r="E1036" t="s">
        <v>2239</v>
      </c>
      <c r="F1036" t="s">
        <v>2238</v>
      </c>
      <c r="G1036" t="s">
        <v>120</v>
      </c>
      <c r="H1036" t="s">
        <v>33</v>
      </c>
      <c r="I1036" t="s">
        <v>84</v>
      </c>
      <c r="J1036" t="s">
        <v>96</v>
      </c>
    </row>
    <row r="1037" spans="1:10">
      <c r="A1037" t="str">
        <f t="shared" si="32"/>
        <v>ANNE CECILE COMTE HARNOIS</v>
      </c>
      <c r="B1037" t="str">
        <f t="shared" si="33"/>
        <v>SAINT AVERTIN SPORTS TRIATHLON 37 Vétéran</v>
      </c>
      <c r="C1037" t="s">
        <v>2237</v>
      </c>
      <c r="D1037" t="s">
        <v>2236</v>
      </c>
      <c r="E1037" t="s">
        <v>2235</v>
      </c>
      <c r="F1037" t="s">
        <v>2234</v>
      </c>
      <c r="G1037" t="s">
        <v>120</v>
      </c>
      <c r="H1037" t="s">
        <v>33</v>
      </c>
      <c r="I1037" t="s">
        <v>115</v>
      </c>
      <c r="J1037" t="s">
        <v>96</v>
      </c>
    </row>
    <row r="1038" spans="1:10">
      <c r="A1038" t="str">
        <f t="shared" si="32"/>
        <v>Noe CORMERY DARE</v>
      </c>
      <c r="B1038" t="str">
        <f t="shared" si="33"/>
        <v>SAINT AVERTIN SPORTS TRIATHLON 37 Benjamin</v>
      </c>
      <c r="C1038" t="s">
        <v>2233</v>
      </c>
      <c r="D1038" t="s">
        <v>2232</v>
      </c>
      <c r="E1038" t="s">
        <v>2228</v>
      </c>
      <c r="F1038" t="s">
        <v>2231</v>
      </c>
      <c r="G1038" t="s">
        <v>21</v>
      </c>
      <c r="H1038" t="s">
        <v>33</v>
      </c>
      <c r="I1038" t="s">
        <v>205</v>
      </c>
      <c r="J1038" t="s">
        <v>22</v>
      </c>
    </row>
    <row r="1039" spans="1:10">
      <c r="A1039" t="str">
        <f t="shared" si="32"/>
        <v>MANON CORMERY DARE</v>
      </c>
      <c r="B1039" t="str">
        <f t="shared" si="33"/>
        <v>SAINT AVERTIN SPORTS TRIATHLON 37 Benjamin</v>
      </c>
      <c r="C1039" t="s">
        <v>2230</v>
      </c>
      <c r="D1039" t="s">
        <v>2229</v>
      </c>
      <c r="E1039" t="s">
        <v>2228</v>
      </c>
      <c r="F1039" t="s">
        <v>2227</v>
      </c>
      <c r="G1039" t="s">
        <v>120</v>
      </c>
      <c r="H1039" t="s">
        <v>33</v>
      </c>
      <c r="I1039" t="s">
        <v>205</v>
      </c>
      <c r="J1039" t="s">
        <v>22</v>
      </c>
    </row>
    <row r="1040" spans="1:10">
      <c r="A1040" t="str">
        <f t="shared" si="32"/>
        <v>Aude CORMIER</v>
      </c>
      <c r="B1040" t="str">
        <f t="shared" si="33"/>
        <v>SAINT AVERTIN SPORTS TRIATHLON 37 Senior</v>
      </c>
      <c r="C1040" t="s">
        <v>2226</v>
      </c>
      <c r="D1040" t="s">
        <v>481</v>
      </c>
      <c r="E1040" t="s">
        <v>2225</v>
      </c>
      <c r="F1040" t="s">
        <v>2224</v>
      </c>
      <c r="G1040" t="s">
        <v>120</v>
      </c>
      <c r="H1040" t="s">
        <v>33</v>
      </c>
      <c r="I1040" t="s">
        <v>84</v>
      </c>
      <c r="J1040" t="s">
        <v>83</v>
      </c>
    </row>
    <row r="1041" spans="1:10">
      <c r="A1041" t="str">
        <f t="shared" si="32"/>
        <v>Adrien COTIER</v>
      </c>
      <c r="B1041" t="str">
        <f t="shared" si="33"/>
        <v>SAINT AVERTIN SPORTS TRIATHLON 37 Senior</v>
      </c>
      <c r="C1041" t="s">
        <v>2223</v>
      </c>
      <c r="D1041" t="s">
        <v>159</v>
      </c>
      <c r="E1041" t="s">
        <v>2222</v>
      </c>
      <c r="F1041" t="s">
        <v>2221</v>
      </c>
      <c r="G1041" t="s">
        <v>21</v>
      </c>
      <c r="H1041" t="s">
        <v>33</v>
      </c>
      <c r="I1041" t="s">
        <v>84</v>
      </c>
      <c r="J1041" t="s">
        <v>83</v>
      </c>
    </row>
    <row r="1042" spans="1:10">
      <c r="A1042" t="str">
        <f t="shared" si="32"/>
        <v>Ludovic COTILLON</v>
      </c>
      <c r="B1042" t="str">
        <f t="shared" si="33"/>
        <v>SAINT AVERTIN SPORTS TRIATHLON 37 Vétéran</v>
      </c>
      <c r="C1042" t="s">
        <v>2220</v>
      </c>
      <c r="D1042" t="s">
        <v>2219</v>
      </c>
      <c r="E1042" t="s">
        <v>2216</v>
      </c>
      <c r="F1042" t="s">
        <v>2218</v>
      </c>
      <c r="G1042" t="s">
        <v>21</v>
      </c>
      <c r="H1042" t="s">
        <v>33</v>
      </c>
      <c r="I1042" t="s">
        <v>115</v>
      </c>
      <c r="J1042" t="s">
        <v>96</v>
      </c>
    </row>
    <row r="1043" spans="1:10">
      <c r="A1043" t="str">
        <f t="shared" si="32"/>
        <v>Baptiste COTILLON</v>
      </c>
      <c r="B1043" t="str">
        <f t="shared" si="33"/>
        <v>SAINT AVERTIN SPORTS TRIATHLON 37 Benjamin</v>
      </c>
      <c r="C1043" t="s">
        <v>2217</v>
      </c>
      <c r="D1043" t="s">
        <v>373</v>
      </c>
      <c r="E1043" t="s">
        <v>2216</v>
      </c>
      <c r="F1043" t="s">
        <v>2215</v>
      </c>
      <c r="G1043" t="s">
        <v>21</v>
      </c>
      <c r="H1043" t="s">
        <v>33</v>
      </c>
      <c r="I1043" t="s">
        <v>205</v>
      </c>
      <c r="J1043" t="s">
        <v>22</v>
      </c>
    </row>
    <row r="1044" spans="1:10">
      <c r="A1044" t="str">
        <f t="shared" si="32"/>
        <v>CYRILLE COUDRIAU</v>
      </c>
      <c r="B1044" t="str">
        <f t="shared" si="33"/>
        <v>SAINT AVERTIN SPORTS TRIATHLON 37 Vétéran</v>
      </c>
      <c r="C1044" t="s">
        <v>2214</v>
      </c>
      <c r="D1044" t="s">
        <v>1902</v>
      </c>
      <c r="E1044" t="s">
        <v>2213</v>
      </c>
      <c r="F1044" t="s">
        <v>2212</v>
      </c>
      <c r="G1044" t="s">
        <v>21</v>
      </c>
      <c r="H1044" t="s">
        <v>33</v>
      </c>
      <c r="I1044" t="s">
        <v>84</v>
      </c>
      <c r="J1044" t="s">
        <v>96</v>
      </c>
    </row>
    <row r="1045" spans="1:10">
      <c r="A1045" t="str">
        <f t="shared" si="32"/>
        <v>Gregory COUE</v>
      </c>
      <c r="B1045" t="str">
        <f t="shared" si="33"/>
        <v>SAINT AVERTIN SPORTS TRIATHLON 37 Vétéran</v>
      </c>
      <c r="C1045" t="s">
        <v>2211</v>
      </c>
      <c r="D1045" t="s">
        <v>2210</v>
      </c>
      <c r="E1045" t="s">
        <v>2209</v>
      </c>
      <c r="F1045" t="s">
        <v>2208</v>
      </c>
      <c r="G1045" t="s">
        <v>21</v>
      </c>
      <c r="H1045" t="s">
        <v>33</v>
      </c>
      <c r="I1045" t="s">
        <v>84</v>
      </c>
      <c r="J1045" t="s">
        <v>96</v>
      </c>
    </row>
    <row r="1046" spans="1:10">
      <c r="A1046" t="str">
        <f t="shared" si="32"/>
        <v>PIERRE LAURENT COUSIN</v>
      </c>
      <c r="B1046" t="str">
        <f t="shared" si="33"/>
        <v>SAINT AVERTIN SPORTS TRIATHLON 37 Senior</v>
      </c>
      <c r="C1046" t="s">
        <v>2207</v>
      </c>
      <c r="D1046" t="s">
        <v>2206</v>
      </c>
      <c r="E1046" t="s">
        <v>2205</v>
      </c>
      <c r="F1046" t="s">
        <v>2204</v>
      </c>
      <c r="G1046" t="s">
        <v>21</v>
      </c>
      <c r="H1046" t="s">
        <v>33</v>
      </c>
      <c r="I1046" t="s">
        <v>84</v>
      </c>
      <c r="J1046" t="s">
        <v>83</v>
      </c>
    </row>
    <row r="1047" spans="1:10">
      <c r="A1047" t="str">
        <f t="shared" si="32"/>
        <v>Bastien CRETE</v>
      </c>
      <c r="B1047" t="str">
        <f t="shared" si="33"/>
        <v>SAINT AVERTIN SPORTS TRIATHLON 37 Senior</v>
      </c>
      <c r="C1047" t="s">
        <v>2203</v>
      </c>
      <c r="D1047" t="s">
        <v>147</v>
      </c>
      <c r="E1047" t="s">
        <v>2202</v>
      </c>
      <c r="F1047" t="s">
        <v>2201</v>
      </c>
      <c r="G1047" t="s">
        <v>21</v>
      </c>
      <c r="H1047" t="s">
        <v>33</v>
      </c>
      <c r="I1047" t="s">
        <v>84</v>
      </c>
      <c r="J1047" t="s">
        <v>83</v>
      </c>
    </row>
    <row r="1048" spans="1:10">
      <c r="A1048" t="str">
        <f t="shared" si="32"/>
        <v>CLEMENCE DANIELOU</v>
      </c>
      <c r="B1048" t="str">
        <f t="shared" si="33"/>
        <v>SAINT AVERTIN SPORTS TRIATHLON 37 Minime</v>
      </c>
      <c r="C1048" t="s">
        <v>2200</v>
      </c>
      <c r="D1048" t="s">
        <v>1414</v>
      </c>
      <c r="E1048" t="s">
        <v>2199</v>
      </c>
      <c r="F1048" t="s">
        <v>1825</v>
      </c>
      <c r="G1048" t="s">
        <v>120</v>
      </c>
      <c r="H1048" t="s">
        <v>33</v>
      </c>
      <c r="I1048" t="s">
        <v>205</v>
      </c>
      <c r="J1048" t="s">
        <v>23</v>
      </c>
    </row>
    <row r="1049" spans="1:10">
      <c r="A1049" t="str">
        <f t="shared" si="32"/>
        <v>AURELIEN DARTHEVEL</v>
      </c>
      <c r="B1049" t="str">
        <f t="shared" si="33"/>
        <v>SAINT AVERTIN SPORTS TRIATHLON 37 Vétéran</v>
      </c>
      <c r="C1049" t="s">
        <v>2198</v>
      </c>
      <c r="D1049" t="s">
        <v>2197</v>
      </c>
      <c r="E1049" t="s">
        <v>2196</v>
      </c>
      <c r="F1049" t="s">
        <v>2195</v>
      </c>
      <c r="G1049" t="s">
        <v>21</v>
      </c>
      <c r="H1049" t="s">
        <v>33</v>
      </c>
      <c r="I1049" t="s">
        <v>84</v>
      </c>
      <c r="J1049" t="s">
        <v>96</v>
      </c>
    </row>
    <row r="1050" spans="1:10">
      <c r="A1050" t="str">
        <f t="shared" si="32"/>
        <v>HELENE DEBLOIS</v>
      </c>
      <c r="B1050" t="str">
        <f t="shared" si="33"/>
        <v>SAINT AVERTIN SPORTS TRIATHLON 37 Vétéran</v>
      </c>
      <c r="C1050" t="s">
        <v>2194</v>
      </c>
      <c r="D1050" t="s">
        <v>2193</v>
      </c>
      <c r="E1050" t="s">
        <v>2192</v>
      </c>
      <c r="F1050" t="s">
        <v>2191</v>
      </c>
      <c r="G1050" t="s">
        <v>120</v>
      </c>
      <c r="H1050" t="s">
        <v>33</v>
      </c>
      <c r="I1050" t="s">
        <v>84</v>
      </c>
      <c r="J1050" t="s">
        <v>96</v>
      </c>
    </row>
    <row r="1051" spans="1:10">
      <c r="A1051" t="str">
        <f t="shared" si="32"/>
        <v>ERIC DELANGUE</v>
      </c>
      <c r="B1051" t="str">
        <f t="shared" si="33"/>
        <v>SAINT AVERTIN SPORTS TRIATHLON 37 Vétéran</v>
      </c>
      <c r="C1051" t="s">
        <v>2190</v>
      </c>
      <c r="D1051" t="s">
        <v>2124</v>
      </c>
      <c r="E1051" t="s">
        <v>2189</v>
      </c>
      <c r="F1051" t="s">
        <v>2188</v>
      </c>
      <c r="G1051" t="s">
        <v>21</v>
      </c>
      <c r="H1051" t="s">
        <v>33</v>
      </c>
      <c r="I1051" t="s">
        <v>84</v>
      </c>
      <c r="J1051" t="s">
        <v>96</v>
      </c>
    </row>
    <row r="1052" spans="1:10">
      <c r="A1052" t="str">
        <f t="shared" si="32"/>
        <v>Bastien DELAUNAY</v>
      </c>
      <c r="B1052" t="str">
        <f t="shared" si="33"/>
        <v>SAINT AVERTIN SPORTS TRIATHLON 37 Vétéran</v>
      </c>
      <c r="C1052" t="s">
        <v>2187</v>
      </c>
      <c r="D1052" t="s">
        <v>147</v>
      </c>
      <c r="E1052" t="s">
        <v>1731</v>
      </c>
      <c r="F1052" t="s">
        <v>2186</v>
      </c>
      <c r="G1052" t="s">
        <v>21</v>
      </c>
      <c r="H1052" t="s">
        <v>33</v>
      </c>
      <c r="I1052" t="s">
        <v>84</v>
      </c>
      <c r="J1052" t="s">
        <v>96</v>
      </c>
    </row>
    <row r="1053" spans="1:10">
      <c r="A1053" t="str">
        <f t="shared" si="32"/>
        <v>Benoit DELAVENAY</v>
      </c>
      <c r="B1053" t="str">
        <f t="shared" si="33"/>
        <v>SAINT AVERTIN SPORTS TRIATHLON 37 Vétéran</v>
      </c>
      <c r="C1053" t="s">
        <v>2185</v>
      </c>
      <c r="D1053" t="s">
        <v>1165</v>
      </c>
      <c r="E1053" t="s">
        <v>2184</v>
      </c>
      <c r="F1053" t="s">
        <v>2183</v>
      </c>
      <c r="G1053" t="s">
        <v>21</v>
      </c>
      <c r="H1053" t="s">
        <v>33</v>
      </c>
      <c r="I1053" t="s">
        <v>115</v>
      </c>
      <c r="J1053" t="s">
        <v>96</v>
      </c>
    </row>
    <row r="1054" spans="1:10">
      <c r="A1054" t="str">
        <f t="shared" si="32"/>
        <v>Charlotte DENIS</v>
      </c>
      <c r="B1054" t="str">
        <f t="shared" si="33"/>
        <v>SAINT AVERTIN SPORTS TRIATHLON 37 Cadet</v>
      </c>
      <c r="C1054" t="s">
        <v>2182</v>
      </c>
      <c r="D1054" t="s">
        <v>872</v>
      </c>
      <c r="E1054" t="s">
        <v>1157</v>
      </c>
      <c r="F1054" t="s">
        <v>2181</v>
      </c>
      <c r="G1054" t="s">
        <v>120</v>
      </c>
      <c r="H1054" t="s">
        <v>33</v>
      </c>
      <c r="I1054" t="s">
        <v>205</v>
      </c>
      <c r="J1054" t="s">
        <v>20</v>
      </c>
    </row>
    <row r="1055" spans="1:10">
      <c r="A1055" t="str">
        <f t="shared" si="32"/>
        <v>Rozenn DESCOMBIN</v>
      </c>
      <c r="B1055" t="str">
        <f t="shared" si="33"/>
        <v>SAINT AVERTIN SPORTS TRIATHLON 37 Vétéran</v>
      </c>
      <c r="C1055" t="s">
        <v>2180</v>
      </c>
      <c r="D1055" t="s">
        <v>2179</v>
      </c>
      <c r="E1055" t="s">
        <v>2178</v>
      </c>
      <c r="F1055" t="s">
        <v>2177</v>
      </c>
      <c r="G1055" t="s">
        <v>120</v>
      </c>
      <c r="H1055" t="s">
        <v>33</v>
      </c>
      <c r="I1055" t="s">
        <v>84</v>
      </c>
      <c r="J1055" t="s">
        <v>96</v>
      </c>
    </row>
    <row r="1056" spans="1:10">
      <c r="A1056" t="str">
        <f t="shared" si="32"/>
        <v>JOELLE DESMET</v>
      </c>
      <c r="B1056" t="str">
        <f t="shared" si="33"/>
        <v>SAINT AVERTIN SPORTS TRIATHLON 37 Vétéran</v>
      </c>
      <c r="C1056" t="s">
        <v>2176</v>
      </c>
      <c r="D1056" t="s">
        <v>2175</v>
      </c>
      <c r="E1056" t="s">
        <v>2174</v>
      </c>
      <c r="F1056" t="s">
        <v>2173</v>
      </c>
      <c r="G1056" t="s">
        <v>120</v>
      </c>
      <c r="H1056" t="s">
        <v>33</v>
      </c>
      <c r="I1056" t="s">
        <v>115</v>
      </c>
      <c r="J1056" t="s">
        <v>96</v>
      </c>
    </row>
    <row r="1057" spans="1:10">
      <c r="A1057" t="str">
        <f t="shared" si="32"/>
        <v>Keira DEVOL</v>
      </c>
      <c r="B1057" t="str">
        <f t="shared" si="33"/>
        <v>SAINT AVERTIN SPORTS TRIATHLON 37 Benjamin</v>
      </c>
      <c r="C1057" t="s">
        <v>5972</v>
      </c>
      <c r="D1057" t="s">
        <v>5971</v>
      </c>
      <c r="E1057" t="s">
        <v>5970</v>
      </c>
      <c r="F1057" t="s">
        <v>5969</v>
      </c>
      <c r="G1057" t="s">
        <v>120</v>
      </c>
      <c r="H1057" t="s">
        <v>33</v>
      </c>
      <c r="I1057" t="s">
        <v>205</v>
      </c>
      <c r="J1057" t="s">
        <v>22</v>
      </c>
    </row>
    <row r="1058" spans="1:10">
      <c r="A1058" t="str">
        <f t="shared" si="32"/>
        <v>Clotilde DORON</v>
      </c>
      <c r="B1058" t="str">
        <f t="shared" si="33"/>
        <v>SAINT AVERTIN SPORTS TRIATHLON 37 Vétéran</v>
      </c>
      <c r="C1058" t="s">
        <v>2172</v>
      </c>
      <c r="D1058" t="s">
        <v>2171</v>
      </c>
      <c r="E1058" t="s">
        <v>2170</v>
      </c>
      <c r="F1058" t="s">
        <v>2169</v>
      </c>
      <c r="G1058" t="s">
        <v>120</v>
      </c>
      <c r="H1058" t="s">
        <v>33</v>
      </c>
      <c r="I1058" t="s">
        <v>84</v>
      </c>
      <c r="J1058" t="s">
        <v>96</v>
      </c>
    </row>
    <row r="1059" spans="1:10">
      <c r="A1059" t="str">
        <f t="shared" si="32"/>
        <v>Christophe DOYEN</v>
      </c>
      <c r="B1059" t="str">
        <f t="shared" si="33"/>
        <v>SAINT AVERTIN SPORTS TRIATHLON 37 Vétéran</v>
      </c>
      <c r="C1059" t="s">
        <v>2168</v>
      </c>
      <c r="D1059" t="s">
        <v>431</v>
      </c>
      <c r="E1059" t="s">
        <v>2167</v>
      </c>
      <c r="F1059" t="s">
        <v>2166</v>
      </c>
      <c r="G1059" t="s">
        <v>21</v>
      </c>
      <c r="H1059" t="s">
        <v>33</v>
      </c>
      <c r="I1059" t="s">
        <v>84</v>
      </c>
      <c r="J1059" t="s">
        <v>96</v>
      </c>
    </row>
    <row r="1060" spans="1:10">
      <c r="A1060" t="str">
        <f t="shared" si="32"/>
        <v>Soline DREVET</v>
      </c>
      <c r="B1060" t="str">
        <f t="shared" si="33"/>
        <v>SAINT AVERTIN SPORTS TRIATHLON 37 Minime</v>
      </c>
      <c r="C1060" t="s">
        <v>2165</v>
      </c>
      <c r="D1060" t="s">
        <v>2164</v>
      </c>
      <c r="E1060" t="s">
        <v>2163</v>
      </c>
      <c r="F1060" t="s">
        <v>2162</v>
      </c>
      <c r="G1060" t="s">
        <v>120</v>
      </c>
      <c r="H1060" t="s">
        <v>33</v>
      </c>
      <c r="I1060" t="s">
        <v>205</v>
      </c>
      <c r="J1060" t="s">
        <v>23</v>
      </c>
    </row>
    <row r="1061" spans="1:10">
      <c r="A1061" t="str">
        <f t="shared" si="32"/>
        <v>THIERRY DROUET</v>
      </c>
      <c r="B1061" t="str">
        <f t="shared" si="33"/>
        <v>SAINT AVERTIN SPORTS TRIATHLON 37 Vétéran</v>
      </c>
      <c r="C1061" t="s">
        <v>2161</v>
      </c>
      <c r="D1061" t="s">
        <v>545</v>
      </c>
      <c r="E1061" t="s">
        <v>2160</v>
      </c>
      <c r="F1061" t="s">
        <v>2159</v>
      </c>
      <c r="G1061" t="s">
        <v>21</v>
      </c>
      <c r="H1061" t="s">
        <v>33</v>
      </c>
      <c r="I1061" t="s">
        <v>84</v>
      </c>
      <c r="J1061" t="s">
        <v>96</v>
      </c>
    </row>
    <row r="1062" spans="1:10">
      <c r="A1062" t="str">
        <f t="shared" si="32"/>
        <v>Alicia DUBOIS</v>
      </c>
      <c r="B1062" t="str">
        <f t="shared" si="33"/>
        <v>SAINT AVERTIN SPORTS TRIATHLON 37 Poussin</v>
      </c>
      <c r="C1062" t="s">
        <v>2158</v>
      </c>
      <c r="D1062" t="s">
        <v>2157</v>
      </c>
      <c r="E1062" t="s">
        <v>199</v>
      </c>
      <c r="F1062" t="s">
        <v>2156</v>
      </c>
      <c r="G1062" t="s">
        <v>120</v>
      </c>
      <c r="H1062" t="s">
        <v>33</v>
      </c>
      <c r="I1062" t="s">
        <v>259</v>
      </c>
      <c r="J1062" t="s">
        <v>35</v>
      </c>
    </row>
    <row r="1063" spans="1:10">
      <c r="A1063" t="str">
        <f t="shared" si="32"/>
        <v>Maxime DUBOIS</v>
      </c>
      <c r="B1063" t="str">
        <f t="shared" si="33"/>
        <v>SAINT AVERTIN SPORTS TRIATHLON 37 Senior</v>
      </c>
      <c r="C1063" t="s">
        <v>2155</v>
      </c>
      <c r="D1063" t="s">
        <v>790</v>
      </c>
      <c r="E1063" t="s">
        <v>199</v>
      </c>
      <c r="F1063" t="s">
        <v>2154</v>
      </c>
      <c r="G1063" t="s">
        <v>21</v>
      </c>
      <c r="H1063" t="s">
        <v>33</v>
      </c>
      <c r="I1063" t="s">
        <v>84</v>
      </c>
      <c r="J1063" t="s">
        <v>83</v>
      </c>
    </row>
    <row r="1064" spans="1:10">
      <c r="A1064" t="str">
        <f t="shared" si="32"/>
        <v>DAVID DULUARD</v>
      </c>
      <c r="B1064" t="str">
        <f t="shared" si="33"/>
        <v>SAINT AVERTIN SPORTS TRIATHLON 37 Vétéran</v>
      </c>
      <c r="C1064" t="s">
        <v>2153</v>
      </c>
      <c r="D1064" t="s">
        <v>975</v>
      </c>
      <c r="E1064" t="s">
        <v>2152</v>
      </c>
      <c r="F1064" t="s">
        <v>2151</v>
      </c>
      <c r="G1064" t="s">
        <v>21</v>
      </c>
      <c r="H1064" t="s">
        <v>33</v>
      </c>
      <c r="I1064" t="s">
        <v>84</v>
      </c>
      <c r="J1064" t="s">
        <v>96</v>
      </c>
    </row>
    <row r="1065" spans="1:10">
      <c r="A1065" t="str">
        <f t="shared" si="32"/>
        <v>Jeanne DULUARD PROLY</v>
      </c>
      <c r="B1065" t="str">
        <f t="shared" si="33"/>
        <v>SAINT AVERTIN SPORTS TRIATHLON 37 Cadet</v>
      </c>
      <c r="C1065" t="s">
        <v>2150</v>
      </c>
      <c r="D1065" t="s">
        <v>326</v>
      </c>
      <c r="E1065" t="s">
        <v>2149</v>
      </c>
      <c r="F1065" t="s">
        <v>2148</v>
      </c>
      <c r="G1065" t="s">
        <v>120</v>
      </c>
      <c r="H1065" t="s">
        <v>33</v>
      </c>
      <c r="I1065" t="s">
        <v>205</v>
      </c>
      <c r="J1065" t="s">
        <v>20</v>
      </c>
    </row>
    <row r="1066" spans="1:10">
      <c r="A1066" t="str">
        <f t="shared" si="32"/>
        <v>LUC DUPUIS</v>
      </c>
      <c r="B1066" t="str">
        <f t="shared" si="33"/>
        <v>SAINT AVERTIN SPORTS TRIATHLON 37 Vétéran</v>
      </c>
      <c r="C1066" t="s">
        <v>2147</v>
      </c>
      <c r="D1066" t="s">
        <v>2146</v>
      </c>
      <c r="E1066" t="s">
        <v>1126</v>
      </c>
      <c r="F1066" t="s">
        <v>2145</v>
      </c>
      <c r="G1066" t="s">
        <v>21</v>
      </c>
      <c r="H1066" t="s">
        <v>33</v>
      </c>
      <c r="I1066" t="s">
        <v>84</v>
      </c>
      <c r="J1066" t="s">
        <v>96</v>
      </c>
    </row>
    <row r="1067" spans="1:10">
      <c r="A1067" t="str">
        <f t="shared" si="32"/>
        <v>Axel DURAND</v>
      </c>
      <c r="B1067" t="str">
        <f t="shared" si="33"/>
        <v>SAINT AVERTIN SPORTS TRIATHLON 37 Senior</v>
      </c>
      <c r="C1067" t="s">
        <v>2144</v>
      </c>
      <c r="D1067" t="s">
        <v>2143</v>
      </c>
      <c r="E1067" t="s">
        <v>2142</v>
      </c>
      <c r="F1067" t="s">
        <v>2141</v>
      </c>
      <c r="G1067" t="s">
        <v>21</v>
      </c>
      <c r="H1067" t="s">
        <v>33</v>
      </c>
      <c r="I1067" t="s">
        <v>84</v>
      </c>
      <c r="J1067" t="s">
        <v>83</v>
      </c>
    </row>
    <row r="1068" spans="1:10">
      <c r="A1068" t="str">
        <f t="shared" si="32"/>
        <v>Izia DUTERRAGE</v>
      </c>
      <c r="B1068" t="str">
        <f t="shared" si="33"/>
        <v>SAINT AVERTIN SPORTS TRIATHLON 37 Senior</v>
      </c>
      <c r="C1068" t="s">
        <v>2140</v>
      </c>
      <c r="D1068" t="s">
        <v>2139</v>
      </c>
      <c r="E1068" t="s">
        <v>2138</v>
      </c>
      <c r="F1068" t="s">
        <v>2137</v>
      </c>
      <c r="G1068" t="s">
        <v>120</v>
      </c>
      <c r="H1068" t="s">
        <v>33</v>
      </c>
      <c r="I1068" t="s">
        <v>84</v>
      </c>
      <c r="J1068" t="s">
        <v>83</v>
      </c>
    </row>
    <row r="1069" spans="1:10">
      <c r="A1069" t="str">
        <f t="shared" si="32"/>
        <v>Enzo ESSAID WASSELIN</v>
      </c>
      <c r="B1069" t="str">
        <f t="shared" si="33"/>
        <v>SAINT AVERTIN SPORTS TRIATHLON 37 Pupille</v>
      </c>
      <c r="C1069" t="s">
        <v>2136</v>
      </c>
      <c r="D1069" t="s">
        <v>2135</v>
      </c>
      <c r="E1069" t="s">
        <v>2134</v>
      </c>
      <c r="F1069" t="s">
        <v>2133</v>
      </c>
      <c r="G1069" t="s">
        <v>21</v>
      </c>
      <c r="H1069" t="s">
        <v>33</v>
      </c>
      <c r="I1069" t="s">
        <v>259</v>
      </c>
      <c r="J1069" t="s">
        <v>32</v>
      </c>
    </row>
    <row r="1070" spans="1:10">
      <c r="A1070" t="str">
        <f t="shared" si="32"/>
        <v>Maelys FARDEAU</v>
      </c>
      <c r="B1070" t="str">
        <f t="shared" si="33"/>
        <v>SAINT AVERTIN SPORTS TRIATHLON 37 Senior</v>
      </c>
      <c r="C1070" t="s">
        <v>2132</v>
      </c>
      <c r="D1070" t="s">
        <v>1446</v>
      </c>
      <c r="E1070" t="s">
        <v>2131</v>
      </c>
      <c r="F1070" t="s">
        <v>2130</v>
      </c>
      <c r="G1070" t="s">
        <v>120</v>
      </c>
      <c r="H1070" t="s">
        <v>33</v>
      </c>
      <c r="I1070" t="s">
        <v>84</v>
      </c>
      <c r="J1070" t="s">
        <v>83</v>
      </c>
    </row>
    <row r="1071" spans="1:10">
      <c r="A1071" t="str">
        <f t="shared" si="32"/>
        <v>THomas FAROUELLE FOUET</v>
      </c>
      <c r="B1071" t="str">
        <f t="shared" si="33"/>
        <v>SAINT AVERTIN SPORTS TRIATHLON 37 Senior</v>
      </c>
      <c r="C1071" t="s">
        <v>2129</v>
      </c>
      <c r="D1071" t="s">
        <v>2128</v>
      </c>
      <c r="E1071" t="s">
        <v>2127</v>
      </c>
      <c r="F1071" t="s">
        <v>2126</v>
      </c>
      <c r="G1071" t="s">
        <v>21</v>
      </c>
      <c r="H1071" t="s">
        <v>33</v>
      </c>
      <c r="I1071" t="s">
        <v>84</v>
      </c>
      <c r="J1071" t="s">
        <v>83</v>
      </c>
    </row>
    <row r="1072" spans="1:10">
      <c r="A1072" t="str">
        <f t="shared" si="32"/>
        <v>ERIC FLEURICHAMP</v>
      </c>
      <c r="B1072" t="str">
        <f t="shared" si="33"/>
        <v>SAINT AVERTIN SPORTS TRIATHLON 37 Vétéran</v>
      </c>
      <c r="C1072" t="s">
        <v>2125</v>
      </c>
      <c r="D1072" t="s">
        <v>2124</v>
      </c>
      <c r="E1072" t="s">
        <v>2123</v>
      </c>
      <c r="F1072" t="s">
        <v>2122</v>
      </c>
      <c r="G1072" t="s">
        <v>21</v>
      </c>
      <c r="H1072" t="s">
        <v>33</v>
      </c>
      <c r="I1072" t="s">
        <v>84</v>
      </c>
      <c r="J1072" t="s">
        <v>96</v>
      </c>
    </row>
    <row r="1073" spans="1:10">
      <c r="A1073" t="str">
        <f t="shared" si="32"/>
        <v>Juliette FREY</v>
      </c>
      <c r="B1073" t="str">
        <f t="shared" si="33"/>
        <v>SAINT AVERTIN SPORTS TRIATHLON 37 Senior</v>
      </c>
      <c r="C1073" t="s">
        <v>5968</v>
      </c>
      <c r="D1073" t="s">
        <v>844</v>
      </c>
      <c r="E1073" t="s">
        <v>5539</v>
      </c>
      <c r="F1073" t="s">
        <v>5967</v>
      </c>
      <c r="G1073" t="s">
        <v>120</v>
      </c>
      <c r="H1073" t="s">
        <v>33</v>
      </c>
      <c r="I1073" t="s">
        <v>84</v>
      </c>
      <c r="J1073" t="s">
        <v>83</v>
      </c>
    </row>
    <row r="1074" spans="1:10">
      <c r="A1074" t="str">
        <f t="shared" si="32"/>
        <v>PHILIPPE GACHIGNAT</v>
      </c>
      <c r="B1074" t="str">
        <f t="shared" si="33"/>
        <v>SAINT AVERTIN SPORTS TRIATHLON 37 Vétéran</v>
      </c>
      <c r="C1074" t="s">
        <v>2121</v>
      </c>
      <c r="D1074" t="s">
        <v>768</v>
      </c>
      <c r="E1074" t="s">
        <v>2117</v>
      </c>
      <c r="F1074" t="s">
        <v>2120</v>
      </c>
      <c r="G1074" t="s">
        <v>21</v>
      </c>
      <c r="H1074" t="s">
        <v>33</v>
      </c>
      <c r="I1074" t="s">
        <v>84</v>
      </c>
      <c r="J1074" t="s">
        <v>96</v>
      </c>
    </row>
    <row r="1075" spans="1:10">
      <c r="A1075" t="str">
        <f t="shared" si="32"/>
        <v>ISABELLE GACHIGNAT</v>
      </c>
      <c r="B1075" t="str">
        <f t="shared" si="33"/>
        <v>SAINT AVERTIN SPORTS TRIATHLON 37 Vétéran</v>
      </c>
      <c r="C1075" t="s">
        <v>2119</v>
      </c>
      <c r="D1075" t="s">
        <v>2118</v>
      </c>
      <c r="E1075" t="s">
        <v>2117</v>
      </c>
      <c r="F1075" t="s">
        <v>2116</v>
      </c>
      <c r="G1075" t="s">
        <v>120</v>
      </c>
      <c r="H1075" t="s">
        <v>33</v>
      </c>
      <c r="I1075" t="s">
        <v>84</v>
      </c>
      <c r="J1075" t="s">
        <v>96</v>
      </c>
    </row>
    <row r="1076" spans="1:10">
      <c r="A1076" t="str">
        <f t="shared" si="32"/>
        <v>Regis GAILLARD</v>
      </c>
      <c r="B1076" t="str">
        <f t="shared" si="33"/>
        <v>SAINT AVERTIN SPORTS TRIATHLON 37 Vétéran</v>
      </c>
      <c r="C1076" t="s">
        <v>2115</v>
      </c>
      <c r="D1076" t="s">
        <v>2114</v>
      </c>
      <c r="E1076" t="s">
        <v>2113</v>
      </c>
      <c r="F1076" t="s">
        <v>1173</v>
      </c>
      <c r="G1076" t="s">
        <v>21</v>
      </c>
      <c r="H1076" t="s">
        <v>33</v>
      </c>
      <c r="I1076" t="s">
        <v>84</v>
      </c>
      <c r="J1076" t="s">
        <v>96</v>
      </c>
    </row>
    <row r="1077" spans="1:10">
      <c r="A1077" t="str">
        <f t="shared" si="32"/>
        <v>Julien GASSINO</v>
      </c>
      <c r="B1077" t="str">
        <f t="shared" si="33"/>
        <v>SAINT AVERTIN SPORTS TRIATHLON 37 Senior</v>
      </c>
      <c r="C1077" t="s">
        <v>2112</v>
      </c>
      <c r="D1077" t="s">
        <v>391</v>
      </c>
      <c r="E1077" t="s">
        <v>2111</v>
      </c>
      <c r="F1077" t="s">
        <v>2110</v>
      </c>
      <c r="G1077" t="s">
        <v>21</v>
      </c>
      <c r="H1077" t="s">
        <v>33</v>
      </c>
      <c r="I1077" t="s">
        <v>84</v>
      </c>
      <c r="J1077" t="s">
        <v>83</v>
      </c>
    </row>
    <row r="1078" spans="1:10">
      <c r="A1078" t="str">
        <f t="shared" si="32"/>
        <v>Wilfrid GAUDEMER</v>
      </c>
      <c r="B1078" t="str">
        <f t="shared" si="33"/>
        <v>SAINT AVERTIN SPORTS TRIATHLON 37 Vétéran</v>
      </c>
      <c r="C1078" t="s">
        <v>2109</v>
      </c>
      <c r="D1078" t="s">
        <v>2108</v>
      </c>
      <c r="E1078" t="s">
        <v>2107</v>
      </c>
      <c r="F1078" t="s">
        <v>2106</v>
      </c>
      <c r="G1078" t="s">
        <v>21</v>
      </c>
      <c r="H1078" t="s">
        <v>33</v>
      </c>
      <c r="I1078" t="s">
        <v>84</v>
      </c>
      <c r="J1078" t="s">
        <v>96</v>
      </c>
    </row>
    <row r="1079" spans="1:10">
      <c r="A1079" t="str">
        <f t="shared" si="32"/>
        <v>MATHIS GAUTHIER</v>
      </c>
      <c r="B1079" t="str">
        <f t="shared" si="33"/>
        <v>SAINT AVERTIN SPORTS TRIATHLON 37 Pupille</v>
      </c>
      <c r="C1079" t="s">
        <v>2105</v>
      </c>
      <c r="D1079" t="s">
        <v>2104</v>
      </c>
      <c r="E1079" t="s">
        <v>2103</v>
      </c>
      <c r="F1079" t="s">
        <v>2102</v>
      </c>
      <c r="G1079" t="s">
        <v>21</v>
      </c>
      <c r="H1079" t="s">
        <v>33</v>
      </c>
      <c r="I1079" t="s">
        <v>205</v>
      </c>
      <c r="J1079" t="s">
        <v>32</v>
      </c>
    </row>
    <row r="1080" spans="1:10">
      <c r="A1080" t="str">
        <f t="shared" si="32"/>
        <v>Louan GENEST</v>
      </c>
      <c r="B1080" t="str">
        <f t="shared" si="33"/>
        <v>SAINT AVERTIN SPORTS TRIATHLON 37 Pupille</v>
      </c>
      <c r="C1080" t="s">
        <v>2101</v>
      </c>
      <c r="D1080" t="s">
        <v>2100</v>
      </c>
      <c r="E1080" t="s">
        <v>2099</v>
      </c>
      <c r="F1080" t="s">
        <v>2098</v>
      </c>
      <c r="G1080" t="s">
        <v>21</v>
      </c>
      <c r="H1080" t="s">
        <v>33</v>
      </c>
      <c r="I1080" t="s">
        <v>259</v>
      </c>
      <c r="J1080" t="s">
        <v>32</v>
      </c>
    </row>
    <row r="1081" spans="1:10">
      <c r="A1081" t="str">
        <f t="shared" si="32"/>
        <v>Miguel GERVAISE</v>
      </c>
      <c r="B1081" t="str">
        <f t="shared" si="33"/>
        <v>SAINT AVERTIN SPORTS TRIATHLON 37 Senior</v>
      </c>
      <c r="C1081" t="s">
        <v>2097</v>
      </c>
      <c r="D1081" t="s">
        <v>2096</v>
      </c>
      <c r="E1081" t="s">
        <v>2095</v>
      </c>
      <c r="F1081" t="s">
        <v>2094</v>
      </c>
      <c r="G1081" t="s">
        <v>21</v>
      </c>
      <c r="H1081" t="s">
        <v>33</v>
      </c>
      <c r="I1081" t="s">
        <v>84</v>
      </c>
      <c r="J1081" t="s">
        <v>83</v>
      </c>
    </row>
    <row r="1082" spans="1:10">
      <c r="A1082" t="str">
        <f t="shared" si="32"/>
        <v>Laure GILLOT JAILLET</v>
      </c>
      <c r="B1082" t="str">
        <f t="shared" si="33"/>
        <v>SAINT AVERTIN SPORTS TRIATHLON 37 Vétéran</v>
      </c>
      <c r="C1082" t="s">
        <v>2093</v>
      </c>
      <c r="D1082" t="s">
        <v>139</v>
      </c>
      <c r="E1082" t="s">
        <v>2092</v>
      </c>
      <c r="F1082" t="s">
        <v>2091</v>
      </c>
      <c r="G1082" t="s">
        <v>120</v>
      </c>
      <c r="H1082" t="s">
        <v>33</v>
      </c>
      <c r="I1082" t="s">
        <v>84</v>
      </c>
      <c r="J1082" t="s">
        <v>96</v>
      </c>
    </row>
    <row r="1083" spans="1:10">
      <c r="A1083" t="str">
        <f t="shared" si="32"/>
        <v>Marion GOBERVILLE</v>
      </c>
      <c r="B1083" t="str">
        <f t="shared" si="33"/>
        <v>SAINT AVERTIN SPORTS TRIATHLON 37 Senior</v>
      </c>
      <c r="C1083" t="s">
        <v>2090</v>
      </c>
      <c r="D1083" t="s">
        <v>954</v>
      </c>
      <c r="E1083" t="s">
        <v>2089</v>
      </c>
      <c r="F1083" t="s">
        <v>2088</v>
      </c>
      <c r="G1083" t="s">
        <v>120</v>
      </c>
      <c r="H1083" t="s">
        <v>33</v>
      </c>
      <c r="I1083" t="s">
        <v>84</v>
      </c>
      <c r="J1083" t="s">
        <v>83</v>
      </c>
    </row>
    <row r="1084" spans="1:10">
      <c r="A1084" t="str">
        <f t="shared" si="32"/>
        <v>Emmanuelle GRUNCIK</v>
      </c>
      <c r="B1084" t="str">
        <f t="shared" si="33"/>
        <v>SAINT AVERTIN SPORTS TRIATHLON 37 Vétéran</v>
      </c>
      <c r="C1084" t="s">
        <v>2087</v>
      </c>
      <c r="D1084" t="s">
        <v>2086</v>
      </c>
      <c r="E1084" t="s">
        <v>2085</v>
      </c>
      <c r="F1084" t="s">
        <v>2084</v>
      </c>
      <c r="G1084" t="s">
        <v>120</v>
      </c>
      <c r="H1084" t="s">
        <v>33</v>
      </c>
      <c r="I1084" t="s">
        <v>115</v>
      </c>
      <c r="J1084" t="s">
        <v>96</v>
      </c>
    </row>
    <row r="1085" spans="1:10">
      <c r="A1085" t="str">
        <f t="shared" si="32"/>
        <v>ALEXIS GUENAND</v>
      </c>
      <c r="B1085" t="str">
        <f t="shared" si="33"/>
        <v>SAINT AVERTIN SPORTS TRIATHLON 37 Senior</v>
      </c>
      <c r="C1085" t="s">
        <v>2083</v>
      </c>
      <c r="D1085" t="s">
        <v>2082</v>
      </c>
      <c r="E1085" t="s">
        <v>2081</v>
      </c>
      <c r="F1085" t="s">
        <v>2080</v>
      </c>
      <c r="G1085" t="s">
        <v>21</v>
      </c>
      <c r="H1085" t="s">
        <v>33</v>
      </c>
      <c r="I1085" t="s">
        <v>84</v>
      </c>
      <c r="J1085" t="s">
        <v>83</v>
      </c>
    </row>
    <row r="1086" spans="1:10">
      <c r="A1086" t="str">
        <f t="shared" si="32"/>
        <v>Adrien GUERRE</v>
      </c>
      <c r="B1086" t="str">
        <f t="shared" si="33"/>
        <v>SAINT AVERTIN SPORTS TRIATHLON 37 Minime</v>
      </c>
      <c r="C1086" t="s">
        <v>2079</v>
      </c>
      <c r="D1086" t="s">
        <v>159</v>
      </c>
      <c r="E1086" t="s">
        <v>2078</v>
      </c>
      <c r="F1086" t="s">
        <v>2077</v>
      </c>
      <c r="G1086" t="s">
        <v>21</v>
      </c>
      <c r="H1086" t="s">
        <v>33</v>
      </c>
      <c r="I1086" t="s">
        <v>205</v>
      </c>
      <c r="J1086" t="s">
        <v>23</v>
      </c>
    </row>
    <row r="1087" spans="1:10">
      <c r="A1087" t="str">
        <f t="shared" si="32"/>
        <v>Cedric GUIGNON</v>
      </c>
      <c r="B1087" t="str">
        <f t="shared" si="33"/>
        <v>SAINT AVERTIN SPORTS TRIATHLON 37 Vétéran</v>
      </c>
      <c r="C1087" t="s">
        <v>2076</v>
      </c>
      <c r="D1087" t="s">
        <v>2075</v>
      </c>
      <c r="E1087" t="s">
        <v>2074</v>
      </c>
      <c r="F1087" t="s">
        <v>2073</v>
      </c>
      <c r="G1087" t="s">
        <v>21</v>
      </c>
      <c r="H1087" t="s">
        <v>33</v>
      </c>
      <c r="I1087" t="s">
        <v>84</v>
      </c>
      <c r="J1087" t="s">
        <v>96</v>
      </c>
    </row>
    <row r="1088" spans="1:10">
      <c r="A1088" t="str">
        <f t="shared" si="32"/>
        <v>Nolann GUILLARD</v>
      </c>
      <c r="B1088" t="str">
        <f t="shared" si="33"/>
        <v>SAINT AVERTIN SPORTS TRIATHLON 37 Minime</v>
      </c>
      <c r="C1088" t="s">
        <v>2072</v>
      </c>
      <c r="D1088" t="s">
        <v>2071</v>
      </c>
      <c r="E1088" t="s">
        <v>2070</v>
      </c>
      <c r="F1088" t="s">
        <v>2069</v>
      </c>
      <c r="G1088" t="s">
        <v>21</v>
      </c>
      <c r="H1088" t="s">
        <v>33</v>
      </c>
      <c r="I1088" t="s">
        <v>205</v>
      </c>
      <c r="J1088" t="s">
        <v>23</v>
      </c>
    </row>
    <row r="1089" spans="1:10">
      <c r="A1089" t="str">
        <f t="shared" si="32"/>
        <v>Flavie GUILLEMET</v>
      </c>
      <c r="B1089" t="str">
        <f t="shared" si="33"/>
        <v>SAINT AVERTIN SPORTS TRIATHLON 37 Vétéran</v>
      </c>
      <c r="C1089" t="s">
        <v>2068</v>
      </c>
      <c r="D1089" t="s">
        <v>2067</v>
      </c>
      <c r="E1089" t="s">
        <v>2066</v>
      </c>
      <c r="F1089" t="s">
        <v>2065</v>
      </c>
      <c r="G1089" t="s">
        <v>120</v>
      </c>
      <c r="H1089" t="s">
        <v>33</v>
      </c>
      <c r="I1089" t="s">
        <v>84</v>
      </c>
      <c r="J1089" t="s">
        <v>96</v>
      </c>
    </row>
    <row r="1090" spans="1:10">
      <c r="A1090" t="str">
        <f t="shared" si="32"/>
        <v>Emilie GUIN</v>
      </c>
      <c r="B1090" t="str">
        <f t="shared" si="33"/>
        <v>SAINT AVERTIN SPORTS TRIATHLON 37 Vétéran</v>
      </c>
      <c r="C1090" t="s">
        <v>2064</v>
      </c>
      <c r="D1090" t="s">
        <v>439</v>
      </c>
      <c r="E1090" t="s">
        <v>2063</v>
      </c>
      <c r="F1090" t="s">
        <v>2062</v>
      </c>
      <c r="G1090" t="s">
        <v>120</v>
      </c>
      <c r="H1090" t="s">
        <v>33</v>
      </c>
      <c r="I1090" t="s">
        <v>84</v>
      </c>
      <c r="J1090" t="s">
        <v>96</v>
      </c>
    </row>
    <row r="1091" spans="1:10">
      <c r="A1091" t="str">
        <f t="shared" ref="A1091:A1154" si="34">CONCATENATE(D1091," ",E1091)</f>
        <v>Alexis HAUER</v>
      </c>
      <c r="B1091" t="str">
        <f t="shared" ref="B1091:B1154" si="35">CONCATENATE(H1091," ",J1091)</f>
        <v>SAINT AVERTIN SPORTS TRIATHLON 37 Vétéran</v>
      </c>
      <c r="C1091" t="s">
        <v>2061</v>
      </c>
      <c r="D1091" t="s">
        <v>112</v>
      </c>
      <c r="E1091" t="s">
        <v>2060</v>
      </c>
      <c r="F1091" t="s">
        <v>2059</v>
      </c>
      <c r="G1091" t="s">
        <v>21</v>
      </c>
      <c r="H1091" t="s">
        <v>33</v>
      </c>
      <c r="I1091" t="s">
        <v>84</v>
      </c>
      <c r="J1091" t="s">
        <v>96</v>
      </c>
    </row>
    <row r="1092" spans="1:10">
      <c r="A1092" t="str">
        <f t="shared" si="34"/>
        <v>Mathieu HERRAULT</v>
      </c>
      <c r="B1092" t="str">
        <f t="shared" si="35"/>
        <v>SAINT AVERTIN SPORTS TRIATHLON 37 Pupille</v>
      </c>
      <c r="C1092" t="s">
        <v>2058</v>
      </c>
      <c r="D1092" t="s">
        <v>143</v>
      </c>
      <c r="E1092" t="s">
        <v>2057</v>
      </c>
      <c r="F1092" t="s">
        <v>2056</v>
      </c>
      <c r="G1092" t="s">
        <v>21</v>
      </c>
      <c r="H1092" t="s">
        <v>33</v>
      </c>
      <c r="I1092" t="s">
        <v>205</v>
      </c>
      <c r="J1092" t="s">
        <v>32</v>
      </c>
    </row>
    <row r="1093" spans="1:10">
      <c r="A1093" t="str">
        <f t="shared" si="34"/>
        <v>OLIVIER HIESSE</v>
      </c>
      <c r="B1093" t="str">
        <f t="shared" si="35"/>
        <v>SAINT AVERTIN SPORTS TRIATHLON 37 Vétéran</v>
      </c>
      <c r="C1093" t="s">
        <v>2055</v>
      </c>
      <c r="D1093" t="s">
        <v>589</v>
      </c>
      <c r="E1093" t="s">
        <v>2054</v>
      </c>
      <c r="F1093" t="s">
        <v>2053</v>
      </c>
      <c r="G1093" t="s">
        <v>21</v>
      </c>
      <c r="H1093" t="s">
        <v>33</v>
      </c>
      <c r="I1093" t="s">
        <v>84</v>
      </c>
      <c r="J1093" t="s">
        <v>96</v>
      </c>
    </row>
    <row r="1094" spans="1:10">
      <c r="A1094" t="str">
        <f t="shared" si="34"/>
        <v>Dorian HUBERT</v>
      </c>
      <c r="B1094" t="str">
        <f t="shared" si="35"/>
        <v>SAINT AVERTIN SPORTS TRIATHLON 37 Senior</v>
      </c>
      <c r="C1094" t="s">
        <v>2052</v>
      </c>
      <c r="D1094" t="s">
        <v>1281</v>
      </c>
      <c r="E1094" t="s">
        <v>2046</v>
      </c>
      <c r="F1094" t="s">
        <v>2051</v>
      </c>
      <c r="G1094" t="s">
        <v>21</v>
      </c>
      <c r="H1094" t="s">
        <v>33</v>
      </c>
      <c r="I1094" t="s">
        <v>84</v>
      </c>
      <c r="J1094" t="s">
        <v>83</v>
      </c>
    </row>
    <row r="1095" spans="1:10">
      <c r="A1095" t="str">
        <f t="shared" si="34"/>
        <v>Jean Francois HUBERT</v>
      </c>
      <c r="B1095" t="str">
        <f t="shared" si="35"/>
        <v>SAINT AVERTIN SPORTS TRIATHLON 37 Vétéran</v>
      </c>
      <c r="C1095" t="s">
        <v>2050</v>
      </c>
      <c r="D1095" t="s">
        <v>2049</v>
      </c>
      <c r="E1095" t="s">
        <v>2046</v>
      </c>
      <c r="F1095" t="s">
        <v>2048</v>
      </c>
      <c r="G1095" t="s">
        <v>21</v>
      </c>
      <c r="H1095" t="s">
        <v>33</v>
      </c>
      <c r="I1095" t="s">
        <v>84</v>
      </c>
      <c r="J1095" t="s">
        <v>96</v>
      </c>
    </row>
    <row r="1096" spans="1:10">
      <c r="A1096" t="str">
        <f t="shared" si="34"/>
        <v>Juliette HUBERT</v>
      </c>
      <c r="B1096" t="str">
        <f t="shared" si="35"/>
        <v>SAINT AVERTIN SPORTS TRIATHLON 37 Senior</v>
      </c>
      <c r="C1096" t="s">
        <v>2047</v>
      </c>
      <c r="D1096" t="s">
        <v>844</v>
      </c>
      <c r="E1096" t="s">
        <v>2046</v>
      </c>
      <c r="F1096" t="s">
        <v>2045</v>
      </c>
      <c r="G1096" t="s">
        <v>120</v>
      </c>
      <c r="H1096" t="s">
        <v>33</v>
      </c>
      <c r="I1096" t="s">
        <v>84</v>
      </c>
      <c r="J1096" t="s">
        <v>83</v>
      </c>
    </row>
    <row r="1097" spans="1:10">
      <c r="A1097" t="str">
        <f t="shared" si="34"/>
        <v>Malo HUSSON</v>
      </c>
      <c r="B1097" t="str">
        <f t="shared" si="35"/>
        <v>SAINT AVERTIN SPORTS TRIATHLON 37 Junior</v>
      </c>
      <c r="C1097" t="s">
        <v>2044</v>
      </c>
      <c r="D1097" t="s">
        <v>1684</v>
      </c>
      <c r="E1097" t="s">
        <v>2041</v>
      </c>
      <c r="F1097" t="s">
        <v>2043</v>
      </c>
      <c r="G1097" t="s">
        <v>21</v>
      </c>
      <c r="H1097" t="s">
        <v>33</v>
      </c>
      <c r="I1097" t="s">
        <v>205</v>
      </c>
      <c r="J1097" t="s">
        <v>24</v>
      </c>
    </row>
    <row r="1098" spans="1:10">
      <c r="A1098" t="str">
        <f t="shared" si="34"/>
        <v>JEAN HUSSON</v>
      </c>
      <c r="B1098" t="str">
        <f t="shared" si="35"/>
        <v>SAINT AVERTIN SPORTS TRIATHLON 37 Vétéran</v>
      </c>
      <c r="C1098" t="s">
        <v>2042</v>
      </c>
      <c r="D1098" t="s">
        <v>537</v>
      </c>
      <c r="E1098" t="s">
        <v>2041</v>
      </c>
      <c r="F1098" t="s">
        <v>2040</v>
      </c>
      <c r="G1098" t="s">
        <v>21</v>
      </c>
      <c r="H1098" t="s">
        <v>33</v>
      </c>
      <c r="I1098" t="s">
        <v>297</v>
      </c>
      <c r="J1098" t="s">
        <v>96</v>
      </c>
    </row>
    <row r="1099" spans="1:10">
      <c r="A1099" t="str">
        <f t="shared" si="34"/>
        <v>Gabin HUSSON MUCHER</v>
      </c>
      <c r="B1099" t="str">
        <f t="shared" si="35"/>
        <v>SAINT AVERTIN SPORTS TRIATHLON 37 Poussin</v>
      </c>
      <c r="C1099" t="s">
        <v>2039</v>
      </c>
      <c r="D1099" t="s">
        <v>2038</v>
      </c>
      <c r="E1099" t="s">
        <v>2034</v>
      </c>
      <c r="F1099" t="s">
        <v>2037</v>
      </c>
      <c r="G1099" t="s">
        <v>21</v>
      </c>
      <c r="H1099" t="s">
        <v>33</v>
      </c>
      <c r="I1099" t="s">
        <v>205</v>
      </c>
      <c r="J1099" t="s">
        <v>35</v>
      </c>
    </row>
    <row r="1100" spans="1:10">
      <c r="A1100" t="str">
        <f t="shared" si="34"/>
        <v>Louisa HUSSON MUCHER</v>
      </c>
      <c r="B1100" t="str">
        <f t="shared" si="35"/>
        <v>SAINT AVERTIN SPORTS TRIATHLON 37 Pupille</v>
      </c>
      <c r="C1100" t="s">
        <v>2036</v>
      </c>
      <c r="D1100" t="s">
        <v>2035</v>
      </c>
      <c r="E1100" t="s">
        <v>2034</v>
      </c>
      <c r="F1100" t="s">
        <v>2033</v>
      </c>
      <c r="G1100" t="s">
        <v>120</v>
      </c>
      <c r="H1100" t="s">
        <v>33</v>
      </c>
      <c r="I1100" t="s">
        <v>205</v>
      </c>
      <c r="J1100" t="s">
        <v>32</v>
      </c>
    </row>
    <row r="1101" spans="1:10">
      <c r="A1101" t="str">
        <f t="shared" si="34"/>
        <v>FREDERIC JAECKERT</v>
      </c>
      <c r="B1101" t="str">
        <f t="shared" si="35"/>
        <v>SAINT AVERTIN SPORTS TRIATHLON 37 Vétéran</v>
      </c>
      <c r="C1101" t="s">
        <v>2032</v>
      </c>
      <c r="D1101" t="s">
        <v>1471</v>
      </c>
      <c r="E1101" t="s">
        <v>2031</v>
      </c>
      <c r="F1101" t="s">
        <v>2030</v>
      </c>
      <c r="G1101" t="s">
        <v>21</v>
      </c>
      <c r="H1101" t="s">
        <v>33</v>
      </c>
      <c r="I1101" t="s">
        <v>84</v>
      </c>
      <c r="J1101" t="s">
        <v>96</v>
      </c>
    </row>
    <row r="1102" spans="1:10">
      <c r="A1102" t="str">
        <f t="shared" si="34"/>
        <v>Azelie JAILLET</v>
      </c>
      <c r="B1102" t="str">
        <f t="shared" si="35"/>
        <v>SAINT AVERTIN SPORTS TRIATHLON 37 Junior</v>
      </c>
      <c r="C1102" t="s">
        <v>2029</v>
      </c>
      <c r="D1102" t="s">
        <v>2028</v>
      </c>
      <c r="E1102" t="s">
        <v>2027</v>
      </c>
      <c r="F1102" t="s">
        <v>2026</v>
      </c>
      <c r="G1102" t="s">
        <v>120</v>
      </c>
      <c r="H1102" t="s">
        <v>33</v>
      </c>
      <c r="I1102" t="s">
        <v>205</v>
      </c>
      <c r="J1102" t="s">
        <v>24</v>
      </c>
    </row>
    <row r="1103" spans="1:10">
      <c r="A1103" t="str">
        <f t="shared" si="34"/>
        <v>Adeline JARDIN</v>
      </c>
      <c r="B1103" t="str">
        <f t="shared" si="35"/>
        <v>SAINT AVERTIN SPORTS TRIATHLON 37 Vétéran</v>
      </c>
      <c r="C1103" t="s">
        <v>2025</v>
      </c>
      <c r="D1103" t="s">
        <v>477</v>
      </c>
      <c r="E1103" t="s">
        <v>2024</v>
      </c>
      <c r="F1103" t="s">
        <v>2023</v>
      </c>
      <c r="G1103" t="s">
        <v>120</v>
      </c>
      <c r="H1103" t="s">
        <v>33</v>
      </c>
      <c r="I1103" t="s">
        <v>84</v>
      </c>
      <c r="J1103" t="s">
        <v>96</v>
      </c>
    </row>
    <row r="1104" spans="1:10">
      <c r="A1104" t="str">
        <f t="shared" si="34"/>
        <v>LOIC JOIRE</v>
      </c>
      <c r="B1104" t="str">
        <f t="shared" si="35"/>
        <v>SAINT AVERTIN SPORTS TRIATHLON 37 Vétéran</v>
      </c>
      <c r="C1104" t="s">
        <v>2022</v>
      </c>
      <c r="D1104" t="s">
        <v>2021</v>
      </c>
      <c r="E1104" t="s">
        <v>2020</v>
      </c>
      <c r="F1104" t="s">
        <v>2019</v>
      </c>
      <c r="G1104" t="s">
        <v>21</v>
      </c>
      <c r="H1104" t="s">
        <v>33</v>
      </c>
      <c r="I1104" t="s">
        <v>84</v>
      </c>
      <c r="J1104" t="s">
        <v>96</v>
      </c>
    </row>
    <row r="1105" spans="1:10">
      <c r="A1105" t="str">
        <f t="shared" si="34"/>
        <v>Sebastien JOULIN</v>
      </c>
      <c r="B1105" t="str">
        <f t="shared" si="35"/>
        <v>SAINT AVERTIN SPORTS TRIATHLON 37 Vétéran</v>
      </c>
      <c r="C1105" t="s">
        <v>2018</v>
      </c>
      <c r="D1105" t="s">
        <v>123</v>
      </c>
      <c r="E1105" t="s">
        <v>2017</v>
      </c>
      <c r="F1105" t="s">
        <v>2016</v>
      </c>
      <c r="G1105" t="s">
        <v>21</v>
      </c>
      <c r="H1105" t="s">
        <v>33</v>
      </c>
      <c r="I1105" t="s">
        <v>84</v>
      </c>
      <c r="J1105" t="s">
        <v>96</v>
      </c>
    </row>
    <row r="1106" spans="1:10">
      <c r="A1106" t="str">
        <f t="shared" si="34"/>
        <v>Manon LAFUYE</v>
      </c>
      <c r="B1106" t="str">
        <f t="shared" si="35"/>
        <v>SAINT AVERTIN SPORTS TRIATHLON 37 Poussin</v>
      </c>
      <c r="C1106" t="s">
        <v>2013</v>
      </c>
      <c r="D1106" t="s">
        <v>605</v>
      </c>
      <c r="E1106" t="s">
        <v>2012</v>
      </c>
      <c r="F1106" t="s">
        <v>2011</v>
      </c>
      <c r="G1106" t="s">
        <v>120</v>
      </c>
      <c r="H1106" t="s">
        <v>33</v>
      </c>
      <c r="I1106" t="s">
        <v>205</v>
      </c>
      <c r="J1106" t="s">
        <v>35</v>
      </c>
    </row>
    <row r="1107" spans="1:10">
      <c r="A1107" t="str">
        <f t="shared" si="34"/>
        <v>Lilou LAFUYE</v>
      </c>
      <c r="B1107" t="str">
        <f t="shared" si="35"/>
        <v>SAINT AVERTIN SPORTS TRIATHLON 37 Pupille</v>
      </c>
      <c r="C1107" t="s">
        <v>2015</v>
      </c>
      <c r="D1107" t="s">
        <v>1336</v>
      </c>
      <c r="E1107" t="s">
        <v>2012</v>
      </c>
      <c r="F1107" t="s">
        <v>2014</v>
      </c>
      <c r="G1107" t="s">
        <v>120</v>
      </c>
      <c r="H1107" t="s">
        <v>33</v>
      </c>
      <c r="I1107" t="s">
        <v>205</v>
      </c>
      <c r="J1107" t="s">
        <v>32</v>
      </c>
    </row>
    <row r="1108" spans="1:10">
      <c r="A1108" t="str">
        <f t="shared" si="34"/>
        <v>Chloe LANGRAND</v>
      </c>
      <c r="B1108" t="str">
        <f t="shared" si="35"/>
        <v>SAINT AVERTIN SPORTS TRIATHLON 37 Cadet</v>
      </c>
      <c r="C1108" t="s">
        <v>2010</v>
      </c>
      <c r="D1108" t="s">
        <v>570</v>
      </c>
      <c r="E1108" t="s">
        <v>2009</v>
      </c>
      <c r="F1108" t="s">
        <v>2008</v>
      </c>
      <c r="G1108" t="s">
        <v>120</v>
      </c>
      <c r="H1108" t="s">
        <v>33</v>
      </c>
      <c r="I1108" t="s">
        <v>205</v>
      </c>
      <c r="J1108" t="s">
        <v>20</v>
      </c>
    </row>
    <row r="1109" spans="1:10">
      <c r="A1109" t="str">
        <f t="shared" si="34"/>
        <v>Laurent LE CAM</v>
      </c>
      <c r="B1109" t="str">
        <f t="shared" si="35"/>
        <v>SAINT AVERTIN SPORTS TRIATHLON 37 Vétéran</v>
      </c>
      <c r="C1109" t="s">
        <v>2007</v>
      </c>
      <c r="D1109" t="s">
        <v>179</v>
      </c>
      <c r="E1109" t="s">
        <v>2003</v>
      </c>
      <c r="F1109" t="s">
        <v>2006</v>
      </c>
      <c r="G1109" t="s">
        <v>21</v>
      </c>
      <c r="H1109" t="s">
        <v>33</v>
      </c>
      <c r="I1109" t="s">
        <v>84</v>
      </c>
      <c r="J1109" t="s">
        <v>96</v>
      </c>
    </row>
    <row r="1110" spans="1:10">
      <c r="A1110" t="str">
        <f t="shared" si="34"/>
        <v>Valentine LE CAM</v>
      </c>
      <c r="B1110" t="str">
        <f t="shared" si="35"/>
        <v>SAINT AVERTIN SPORTS TRIATHLON 37 Pupille</v>
      </c>
      <c r="C1110" t="s">
        <v>2005</v>
      </c>
      <c r="D1110" t="s">
        <v>2004</v>
      </c>
      <c r="E1110" t="s">
        <v>2003</v>
      </c>
      <c r="F1110" t="s">
        <v>2002</v>
      </c>
      <c r="G1110" t="s">
        <v>120</v>
      </c>
      <c r="H1110" t="s">
        <v>33</v>
      </c>
      <c r="I1110" t="s">
        <v>205</v>
      </c>
      <c r="J1110" t="s">
        <v>32</v>
      </c>
    </row>
    <row r="1111" spans="1:10">
      <c r="A1111" t="str">
        <f t="shared" si="34"/>
        <v>ENORA LE COZ</v>
      </c>
      <c r="B1111" t="str">
        <f t="shared" si="35"/>
        <v>SAINT AVERTIN SPORTS TRIATHLON 37 Vétéran</v>
      </c>
      <c r="C1111" t="s">
        <v>2001</v>
      </c>
      <c r="D1111" t="s">
        <v>2000</v>
      </c>
      <c r="E1111" t="s">
        <v>1999</v>
      </c>
      <c r="F1111" t="s">
        <v>1998</v>
      </c>
      <c r="G1111" t="s">
        <v>120</v>
      </c>
      <c r="H1111" t="s">
        <v>33</v>
      </c>
      <c r="I1111" t="s">
        <v>84</v>
      </c>
      <c r="J1111" t="s">
        <v>96</v>
      </c>
    </row>
    <row r="1112" spans="1:10">
      <c r="A1112" t="str">
        <f t="shared" si="34"/>
        <v>Elise LE FEUVRE</v>
      </c>
      <c r="B1112" t="str">
        <f t="shared" si="35"/>
        <v>SAINT AVERTIN SPORTS TRIATHLON 37 Senior</v>
      </c>
      <c r="C1112" t="s">
        <v>1997</v>
      </c>
      <c r="D1112" t="s">
        <v>808</v>
      </c>
      <c r="E1112" t="s">
        <v>1996</v>
      </c>
      <c r="F1112" t="s">
        <v>1995</v>
      </c>
      <c r="G1112" t="s">
        <v>120</v>
      </c>
      <c r="H1112" t="s">
        <v>33</v>
      </c>
      <c r="I1112" t="s">
        <v>84</v>
      </c>
      <c r="J1112" t="s">
        <v>83</v>
      </c>
    </row>
    <row r="1113" spans="1:10">
      <c r="A1113" t="str">
        <f t="shared" si="34"/>
        <v>JEREMY LEGOUT</v>
      </c>
      <c r="B1113" t="str">
        <f t="shared" si="35"/>
        <v>SAINT AVERTIN SPORTS TRIATHLON 37 Vétéran</v>
      </c>
      <c r="C1113" t="s">
        <v>1994</v>
      </c>
      <c r="D1113" t="s">
        <v>931</v>
      </c>
      <c r="E1113" t="s">
        <v>1993</v>
      </c>
      <c r="F1113" t="s">
        <v>1992</v>
      </c>
      <c r="G1113" t="s">
        <v>21</v>
      </c>
      <c r="H1113" t="s">
        <v>33</v>
      </c>
      <c r="I1113" t="s">
        <v>84</v>
      </c>
      <c r="J1113" t="s">
        <v>96</v>
      </c>
    </row>
    <row r="1114" spans="1:10">
      <c r="A1114" t="str">
        <f t="shared" si="34"/>
        <v>Guillaume LENOIR</v>
      </c>
      <c r="B1114" t="str">
        <f t="shared" si="35"/>
        <v>SAINT AVERTIN SPORTS TRIATHLON 37 Vétéran</v>
      </c>
      <c r="C1114" t="s">
        <v>1991</v>
      </c>
      <c r="D1114" t="s">
        <v>907</v>
      </c>
      <c r="E1114" t="s">
        <v>1987</v>
      </c>
      <c r="F1114" t="s">
        <v>1990</v>
      </c>
      <c r="G1114" t="s">
        <v>21</v>
      </c>
      <c r="H1114" t="s">
        <v>33</v>
      </c>
      <c r="I1114" t="s">
        <v>115</v>
      </c>
      <c r="J1114" t="s">
        <v>96</v>
      </c>
    </row>
    <row r="1115" spans="1:10">
      <c r="A1115" t="str">
        <f t="shared" si="34"/>
        <v>Laetitia LENOIR</v>
      </c>
      <c r="B1115" t="str">
        <f t="shared" si="35"/>
        <v>SAINT AVERTIN SPORTS TRIATHLON 37 Senior</v>
      </c>
      <c r="C1115" t="s">
        <v>1989</v>
      </c>
      <c r="D1115" t="s">
        <v>1988</v>
      </c>
      <c r="E1115" t="s">
        <v>1987</v>
      </c>
      <c r="F1115" t="s">
        <v>1986</v>
      </c>
      <c r="G1115" t="s">
        <v>120</v>
      </c>
      <c r="H1115" t="s">
        <v>33</v>
      </c>
      <c r="I1115" t="s">
        <v>84</v>
      </c>
      <c r="J1115" t="s">
        <v>83</v>
      </c>
    </row>
    <row r="1116" spans="1:10">
      <c r="A1116" t="str">
        <f t="shared" si="34"/>
        <v>Yannick LEPAGE</v>
      </c>
      <c r="B1116" t="str">
        <f t="shared" si="35"/>
        <v>SAINT AVERTIN SPORTS TRIATHLON 37 Vétéran</v>
      </c>
      <c r="C1116" t="s">
        <v>1985</v>
      </c>
      <c r="D1116" t="s">
        <v>473</v>
      </c>
      <c r="E1116" t="s">
        <v>1984</v>
      </c>
      <c r="F1116" t="s">
        <v>1983</v>
      </c>
      <c r="G1116" t="s">
        <v>21</v>
      </c>
      <c r="H1116" t="s">
        <v>33</v>
      </c>
      <c r="I1116" t="s">
        <v>84</v>
      </c>
      <c r="J1116" t="s">
        <v>96</v>
      </c>
    </row>
    <row r="1117" spans="1:10">
      <c r="A1117" t="str">
        <f t="shared" si="34"/>
        <v>THIERRY LESERVOISIER</v>
      </c>
      <c r="B1117" t="str">
        <f t="shared" si="35"/>
        <v>SAINT AVERTIN SPORTS TRIATHLON 37 Vétéran</v>
      </c>
      <c r="C1117" t="s">
        <v>1982</v>
      </c>
      <c r="D1117" t="s">
        <v>545</v>
      </c>
      <c r="E1117" t="s">
        <v>1981</v>
      </c>
      <c r="F1117" t="s">
        <v>1980</v>
      </c>
      <c r="G1117" t="s">
        <v>21</v>
      </c>
      <c r="H1117" t="s">
        <v>33</v>
      </c>
      <c r="I1117" t="s">
        <v>84</v>
      </c>
      <c r="J1117" t="s">
        <v>96</v>
      </c>
    </row>
    <row r="1118" spans="1:10">
      <c r="A1118" t="str">
        <f t="shared" si="34"/>
        <v>GAETAN LESIEUR</v>
      </c>
      <c r="B1118" t="str">
        <f t="shared" si="35"/>
        <v>SAINT AVERTIN SPORTS TRIATHLON 37 Senior</v>
      </c>
      <c r="C1118" t="s">
        <v>1979</v>
      </c>
      <c r="D1118" t="s">
        <v>1677</v>
      </c>
      <c r="E1118" t="s">
        <v>1978</v>
      </c>
      <c r="F1118" t="s">
        <v>1977</v>
      </c>
      <c r="G1118" t="s">
        <v>21</v>
      </c>
      <c r="H1118" t="s">
        <v>33</v>
      </c>
      <c r="I1118" t="s">
        <v>84</v>
      </c>
      <c r="J1118" t="s">
        <v>83</v>
      </c>
    </row>
    <row r="1119" spans="1:10">
      <c r="A1119" t="str">
        <f t="shared" si="34"/>
        <v>Ken LONGIERAS</v>
      </c>
      <c r="B1119" t="str">
        <f t="shared" si="35"/>
        <v>SAINT AVERTIN SPORTS TRIATHLON 37 Cadet</v>
      </c>
      <c r="C1119" t="s">
        <v>1976</v>
      </c>
      <c r="D1119" t="s">
        <v>1975</v>
      </c>
      <c r="E1119" t="s">
        <v>1974</v>
      </c>
      <c r="F1119" t="s">
        <v>1973</v>
      </c>
      <c r="G1119" t="s">
        <v>21</v>
      </c>
      <c r="H1119" t="s">
        <v>33</v>
      </c>
      <c r="I1119" t="s">
        <v>205</v>
      </c>
      <c r="J1119" t="s">
        <v>20</v>
      </c>
    </row>
    <row r="1120" spans="1:10">
      <c r="A1120" t="str">
        <f t="shared" si="34"/>
        <v>Florian MARQUES DA SILVA</v>
      </c>
      <c r="B1120" t="str">
        <f t="shared" si="35"/>
        <v>SAINT AVERTIN SPORTS TRIATHLON 37 Senior</v>
      </c>
      <c r="C1120" t="s">
        <v>1972</v>
      </c>
      <c r="D1120" t="s">
        <v>151</v>
      </c>
      <c r="E1120" t="s">
        <v>1971</v>
      </c>
      <c r="F1120" t="s">
        <v>1970</v>
      </c>
      <c r="G1120" t="s">
        <v>21</v>
      </c>
      <c r="H1120" t="s">
        <v>33</v>
      </c>
      <c r="I1120" t="s">
        <v>84</v>
      </c>
      <c r="J1120" t="s">
        <v>83</v>
      </c>
    </row>
    <row r="1121" spans="1:10">
      <c r="A1121" t="str">
        <f t="shared" si="34"/>
        <v>DENIS MARTIN</v>
      </c>
      <c r="B1121" t="str">
        <f t="shared" si="35"/>
        <v>SAINT AVERTIN SPORTS TRIATHLON 37 Vétéran</v>
      </c>
      <c r="C1121" t="s">
        <v>1969</v>
      </c>
      <c r="D1121" t="s">
        <v>1157</v>
      </c>
      <c r="E1121" t="s">
        <v>871</v>
      </c>
      <c r="F1121" t="s">
        <v>1968</v>
      </c>
      <c r="G1121" t="s">
        <v>21</v>
      </c>
      <c r="H1121" t="s">
        <v>33</v>
      </c>
      <c r="I1121" t="s">
        <v>84</v>
      </c>
      <c r="J1121" t="s">
        <v>96</v>
      </c>
    </row>
    <row r="1122" spans="1:10">
      <c r="A1122" t="str">
        <f t="shared" si="34"/>
        <v>Jade MARTIN</v>
      </c>
      <c r="B1122" t="str">
        <f t="shared" si="35"/>
        <v>SAINT AVERTIN SPORTS TRIATHLON 37 Pupille</v>
      </c>
      <c r="C1122" t="s">
        <v>1967</v>
      </c>
      <c r="D1122" t="s">
        <v>1551</v>
      </c>
      <c r="E1122" t="s">
        <v>871</v>
      </c>
      <c r="F1122" t="s">
        <v>1966</v>
      </c>
      <c r="G1122" t="s">
        <v>120</v>
      </c>
      <c r="H1122" t="s">
        <v>33</v>
      </c>
      <c r="I1122" t="s">
        <v>205</v>
      </c>
      <c r="J1122" t="s">
        <v>32</v>
      </c>
    </row>
    <row r="1123" spans="1:10">
      <c r="A1123" t="str">
        <f t="shared" si="34"/>
        <v>Roger MARTINS</v>
      </c>
      <c r="B1123" t="str">
        <f t="shared" si="35"/>
        <v>SAINT AVERTIN SPORTS TRIATHLON 37 Vétéran</v>
      </c>
      <c r="C1123" t="s">
        <v>1965</v>
      </c>
      <c r="D1123" t="s">
        <v>1964</v>
      </c>
      <c r="E1123" t="s">
        <v>1963</v>
      </c>
      <c r="F1123" t="s">
        <v>1962</v>
      </c>
      <c r="G1123" t="s">
        <v>21</v>
      </c>
      <c r="H1123" t="s">
        <v>33</v>
      </c>
      <c r="I1123" t="s">
        <v>84</v>
      </c>
      <c r="J1123" t="s">
        <v>96</v>
      </c>
    </row>
    <row r="1124" spans="1:10">
      <c r="A1124" t="str">
        <f t="shared" si="34"/>
        <v>YANNICK MASSET</v>
      </c>
      <c r="B1124" t="str">
        <f t="shared" si="35"/>
        <v>SAINT AVERTIN SPORTS TRIATHLON 37 Vétéran</v>
      </c>
      <c r="C1124" t="s">
        <v>1961</v>
      </c>
      <c r="D1124" t="s">
        <v>1585</v>
      </c>
      <c r="E1124" t="s">
        <v>1960</v>
      </c>
      <c r="F1124" t="s">
        <v>1959</v>
      </c>
      <c r="G1124" t="s">
        <v>21</v>
      </c>
      <c r="H1124" t="s">
        <v>33</v>
      </c>
      <c r="I1124" t="s">
        <v>84</v>
      </c>
      <c r="J1124" t="s">
        <v>96</v>
      </c>
    </row>
    <row r="1125" spans="1:10">
      <c r="A1125" t="str">
        <f t="shared" si="34"/>
        <v>MERIADEC MEAUDE</v>
      </c>
      <c r="B1125" t="str">
        <f t="shared" si="35"/>
        <v>SAINT AVERTIN SPORTS TRIATHLON 37 Minime</v>
      </c>
      <c r="C1125" t="s">
        <v>1958</v>
      </c>
      <c r="D1125" t="s">
        <v>1957</v>
      </c>
      <c r="E1125" t="s">
        <v>1956</v>
      </c>
      <c r="F1125" t="s">
        <v>1955</v>
      </c>
      <c r="G1125" t="s">
        <v>21</v>
      </c>
      <c r="H1125" t="s">
        <v>33</v>
      </c>
      <c r="I1125" t="s">
        <v>205</v>
      </c>
      <c r="J1125" t="s">
        <v>23</v>
      </c>
    </row>
    <row r="1126" spans="1:10">
      <c r="A1126" t="str">
        <f t="shared" si="34"/>
        <v>Alexis MERTENS</v>
      </c>
      <c r="B1126" t="str">
        <f t="shared" si="35"/>
        <v>SAINT AVERTIN SPORTS TRIATHLON 37 Benjamin</v>
      </c>
      <c r="C1126" t="s">
        <v>1954</v>
      </c>
      <c r="D1126" t="s">
        <v>112</v>
      </c>
      <c r="E1126" t="s">
        <v>1953</v>
      </c>
      <c r="F1126" t="s">
        <v>1952</v>
      </c>
      <c r="G1126" t="s">
        <v>21</v>
      </c>
      <c r="H1126" t="s">
        <v>33</v>
      </c>
      <c r="I1126" t="s">
        <v>205</v>
      </c>
      <c r="J1126" t="s">
        <v>22</v>
      </c>
    </row>
    <row r="1127" spans="1:10">
      <c r="A1127" t="str">
        <f t="shared" si="34"/>
        <v>Mathieu METAIS</v>
      </c>
      <c r="B1127" t="str">
        <f t="shared" si="35"/>
        <v>SAINT AVERTIN SPORTS TRIATHLON 37 Vétéran</v>
      </c>
      <c r="C1127" t="s">
        <v>1951</v>
      </c>
      <c r="D1127" t="s">
        <v>143</v>
      </c>
      <c r="E1127" t="s">
        <v>1950</v>
      </c>
      <c r="F1127" t="s">
        <v>1949</v>
      </c>
      <c r="G1127" t="s">
        <v>21</v>
      </c>
      <c r="H1127" t="s">
        <v>33</v>
      </c>
      <c r="I1127" t="s">
        <v>84</v>
      </c>
      <c r="J1127" t="s">
        <v>96</v>
      </c>
    </row>
    <row r="1128" spans="1:10">
      <c r="A1128" t="str">
        <f t="shared" si="34"/>
        <v>Suzon MICHAUD</v>
      </c>
      <c r="B1128" t="str">
        <f t="shared" si="35"/>
        <v>SAINT AVERTIN SPORTS TRIATHLON 37 Minime</v>
      </c>
      <c r="C1128" t="s">
        <v>1948</v>
      </c>
      <c r="D1128" t="s">
        <v>1947</v>
      </c>
      <c r="E1128" t="s">
        <v>1946</v>
      </c>
      <c r="F1128" t="s">
        <v>1945</v>
      </c>
      <c r="G1128" t="s">
        <v>120</v>
      </c>
      <c r="H1128" t="s">
        <v>33</v>
      </c>
      <c r="I1128" t="s">
        <v>205</v>
      </c>
      <c r="J1128" t="s">
        <v>23</v>
      </c>
    </row>
    <row r="1129" spans="1:10">
      <c r="A1129" t="str">
        <f t="shared" si="34"/>
        <v>JULIEN MOREAU</v>
      </c>
      <c r="B1129" t="str">
        <f t="shared" si="35"/>
        <v>SAINT AVERTIN SPORTS TRIATHLON 37 Vétéran</v>
      </c>
      <c r="C1129" t="s">
        <v>1944</v>
      </c>
      <c r="D1129" t="s">
        <v>1943</v>
      </c>
      <c r="E1129" t="s">
        <v>150</v>
      </c>
      <c r="F1129" t="s">
        <v>1942</v>
      </c>
      <c r="G1129" t="s">
        <v>21</v>
      </c>
      <c r="H1129" t="s">
        <v>33</v>
      </c>
      <c r="I1129" t="s">
        <v>84</v>
      </c>
      <c r="J1129" t="s">
        <v>96</v>
      </c>
    </row>
    <row r="1130" spans="1:10">
      <c r="A1130" t="str">
        <f t="shared" si="34"/>
        <v>Julien MOREL</v>
      </c>
      <c r="B1130" t="str">
        <f t="shared" si="35"/>
        <v>SAINT AVERTIN SPORTS TRIATHLON 37 Senior</v>
      </c>
      <c r="C1130" t="s">
        <v>1941</v>
      </c>
      <c r="D1130" t="s">
        <v>391</v>
      </c>
      <c r="E1130" t="s">
        <v>1940</v>
      </c>
      <c r="F1130" t="s">
        <v>1939</v>
      </c>
      <c r="G1130" t="s">
        <v>21</v>
      </c>
      <c r="H1130" t="s">
        <v>33</v>
      </c>
      <c r="I1130" t="s">
        <v>84</v>
      </c>
      <c r="J1130" t="s">
        <v>83</v>
      </c>
    </row>
    <row r="1131" spans="1:10">
      <c r="A1131" t="str">
        <f t="shared" si="34"/>
        <v>Quentin MOYER</v>
      </c>
      <c r="B1131" t="str">
        <f t="shared" si="35"/>
        <v>SAINT AVERTIN SPORTS TRIATHLON 37 Senior</v>
      </c>
      <c r="C1131" t="s">
        <v>1938</v>
      </c>
      <c r="D1131" t="s">
        <v>1037</v>
      </c>
      <c r="E1131" t="s">
        <v>1937</v>
      </c>
      <c r="F1131" t="s">
        <v>1936</v>
      </c>
      <c r="G1131" t="s">
        <v>21</v>
      </c>
      <c r="H1131" t="s">
        <v>33</v>
      </c>
      <c r="I1131" t="s">
        <v>84</v>
      </c>
      <c r="J1131" t="s">
        <v>83</v>
      </c>
    </row>
    <row r="1132" spans="1:10">
      <c r="A1132" t="str">
        <f t="shared" si="34"/>
        <v>PAUL MULTON</v>
      </c>
      <c r="B1132" t="str">
        <f t="shared" si="35"/>
        <v>SAINT AVERTIN SPORTS TRIATHLON 37 Vétéran</v>
      </c>
      <c r="C1132" t="s">
        <v>1935</v>
      </c>
      <c r="D1132" t="s">
        <v>1934</v>
      </c>
      <c r="E1132" t="s">
        <v>1933</v>
      </c>
      <c r="F1132" t="s">
        <v>1932</v>
      </c>
      <c r="G1132" t="s">
        <v>21</v>
      </c>
      <c r="H1132" t="s">
        <v>33</v>
      </c>
      <c r="I1132" t="s">
        <v>84</v>
      </c>
      <c r="J1132" t="s">
        <v>96</v>
      </c>
    </row>
    <row r="1133" spans="1:10">
      <c r="A1133" t="str">
        <f t="shared" si="34"/>
        <v>Frederic NIVET</v>
      </c>
      <c r="B1133" t="str">
        <f t="shared" si="35"/>
        <v>SAINT AVERTIN SPORTS TRIATHLON 37 Vétéran</v>
      </c>
      <c r="C1133" t="s">
        <v>1931</v>
      </c>
      <c r="D1133" t="s">
        <v>175</v>
      </c>
      <c r="E1133" t="s">
        <v>1928</v>
      </c>
      <c r="F1133" t="s">
        <v>1930</v>
      </c>
      <c r="G1133" t="s">
        <v>21</v>
      </c>
      <c r="H1133" t="s">
        <v>33</v>
      </c>
      <c r="I1133" t="s">
        <v>84</v>
      </c>
      <c r="J1133" t="s">
        <v>96</v>
      </c>
    </row>
    <row r="1134" spans="1:10">
      <c r="A1134" t="str">
        <f t="shared" si="34"/>
        <v>Matheo NIVET</v>
      </c>
      <c r="B1134" t="str">
        <f t="shared" si="35"/>
        <v>SAINT AVERTIN SPORTS TRIATHLON 37 Pupille</v>
      </c>
      <c r="C1134" t="s">
        <v>1929</v>
      </c>
      <c r="D1134" t="s">
        <v>1673</v>
      </c>
      <c r="E1134" t="s">
        <v>1928</v>
      </c>
      <c r="F1134" t="s">
        <v>1927</v>
      </c>
      <c r="G1134" t="s">
        <v>21</v>
      </c>
      <c r="H1134" t="s">
        <v>33</v>
      </c>
      <c r="I1134" t="s">
        <v>205</v>
      </c>
      <c r="J1134" t="s">
        <v>32</v>
      </c>
    </row>
    <row r="1135" spans="1:10">
      <c r="A1135" t="str">
        <f t="shared" si="34"/>
        <v>Pascal NOELLEC</v>
      </c>
      <c r="B1135" t="str">
        <f t="shared" si="35"/>
        <v>SAINT AVERTIN SPORTS TRIATHLON 37 Vétéran</v>
      </c>
      <c r="C1135" t="s">
        <v>1926</v>
      </c>
      <c r="D1135" t="s">
        <v>1925</v>
      </c>
      <c r="E1135" t="s">
        <v>1924</v>
      </c>
      <c r="F1135" t="s">
        <v>1923</v>
      </c>
      <c r="G1135" t="s">
        <v>21</v>
      </c>
      <c r="H1135" t="s">
        <v>33</v>
      </c>
      <c r="I1135" t="s">
        <v>84</v>
      </c>
      <c r="J1135" t="s">
        <v>96</v>
      </c>
    </row>
    <row r="1136" spans="1:10">
      <c r="A1136" t="str">
        <f t="shared" si="34"/>
        <v>QUENTIN NOURY</v>
      </c>
      <c r="B1136" t="str">
        <f t="shared" si="35"/>
        <v>SAINT AVERTIN SPORTS TRIATHLON 37 Senior</v>
      </c>
      <c r="C1136" t="s">
        <v>5966</v>
      </c>
      <c r="D1136" t="s">
        <v>1646</v>
      </c>
      <c r="E1136" t="s">
        <v>5965</v>
      </c>
      <c r="F1136" t="s">
        <v>5964</v>
      </c>
      <c r="G1136" t="s">
        <v>21</v>
      </c>
      <c r="H1136" t="s">
        <v>33</v>
      </c>
      <c r="I1136" t="s">
        <v>84</v>
      </c>
      <c r="J1136" t="s">
        <v>83</v>
      </c>
    </row>
    <row r="1137" spans="1:10">
      <c r="A1137" t="str">
        <f t="shared" si="34"/>
        <v>Murielle OSSANT</v>
      </c>
      <c r="B1137" t="str">
        <f t="shared" si="35"/>
        <v>SAINT AVERTIN SPORTS TRIATHLON 37 Vétéran</v>
      </c>
      <c r="C1137" t="s">
        <v>1922</v>
      </c>
      <c r="D1137" t="s">
        <v>1921</v>
      </c>
      <c r="E1137" t="s">
        <v>1920</v>
      </c>
      <c r="F1137" t="s">
        <v>1919</v>
      </c>
      <c r="G1137" t="s">
        <v>120</v>
      </c>
      <c r="H1137" t="s">
        <v>33</v>
      </c>
      <c r="I1137" t="s">
        <v>115</v>
      </c>
      <c r="J1137" t="s">
        <v>96</v>
      </c>
    </row>
    <row r="1138" spans="1:10">
      <c r="A1138" t="str">
        <f t="shared" si="34"/>
        <v>GUILLAUME PASCAUD</v>
      </c>
      <c r="B1138" t="str">
        <f t="shared" si="35"/>
        <v>SAINT AVERTIN SPORTS TRIATHLON 37 Vétéran</v>
      </c>
      <c r="C1138" t="s">
        <v>1918</v>
      </c>
      <c r="D1138" t="s">
        <v>1036</v>
      </c>
      <c r="E1138" t="s">
        <v>1917</v>
      </c>
      <c r="F1138" t="s">
        <v>1916</v>
      </c>
      <c r="G1138" t="s">
        <v>21</v>
      </c>
      <c r="H1138" t="s">
        <v>33</v>
      </c>
      <c r="I1138" t="s">
        <v>84</v>
      </c>
      <c r="J1138" t="s">
        <v>96</v>
      </c>
    </row>
    <row r="1139" spans="1:10">
      <c r="A1139" t="str">
        <f t="shared" si="34"/>
        <v>Maxence PERON</v>
      </c>
      <c r="B1139" t="str">
        <f t="shared" si="35"/>
        <v>SAINT AVERTIN SPORTS TRIATHLON 37 Benjamin</v>
      </c>
      <c r="C1139" t="s">
        <v>1915</v>
      </c>
      <c r="D1139" t="s">
        <v>1914</v>
      </c>
      <c r="E1139" t="s">
        <v>1913</v>
      </c>
      <c r="F1139" t="s">
        <v>1912</v>
      </c>
      <c r="G1139" t="s">
        <v>21</v>
      </c>
      <c r="H1139" t="s">
        <v>33</v>
      </c>
      <c r="I1139" t="s">
        <v>205</v>
      </c>
      <c r="J1139" t="s">
        <v>22</v>
      </c>
    </row>
    <row r="1140" spans="1:10">
      <c r="A1140" t="str">
        <f t="shared" si="34"/>
        <v>Laurent PEYROUSERE</v>
      </c>
      <c r="B1140" t="str">
        <f t="shared" si="35"/>
        <v>SAINT AVERTIN SPORTS TRIATHLON 37 Vétéran</v>
      </c>
      <c r="C1140" t="s">
        <v>1911</v>
      </c>
      <c r="D1140" t="s">
        <v>179</v>
      </c>
      <c r="E1140" t="s">
        <v>1910</v>
      </c>
      <c r="F1140" t="s">
        <v>1909</v>
      </c>
      <c r="G1140" t="s">
        <v>21</v>
      </c>
      <c r="H1140" t="s">
        <v>33</v>
      </c>
      <c r="I1140" t="s">
        <v>84</v>
      </c>
      <c r="J1140" t="s">
        <v>96</v>
      </c>
    </row>
    <row r="1141" spans="1:10">
      <c r="A1141" t="str">
        <f t="shared" si="34"/>
        <v>Mederic PION</v>
      </c>
      <c r="B1141" t="str">
        <f t="shared" si="35"/>
        <v>SAINT AVERTIN SPORTS TRIATHLON 37 Vétéran</v>
      </c>
      <c r="C1141" t="s">
        <v>5963</v>
      </c>
      <c r="D1141" t="s">
        <v>1259</v>
      </c>
      <c r="E1141" t="s">
        <v>3743</v>
      </c>
      <c r="F1141" t="s">
        <v>5349</v>
      </c>
      <c r="G1141" t="s">
        <v>21</v>
      </c>
      <c r="H1141" t="s">
        <v>33</v>
      </c>
      <c r="I1141" t="s">
        <v>84</v>
      </c>
      <c r="J1141" t="s">
        <v>96</v>
      </c>
    </row>
    <row r="1142" spans="1:10">
      <c r="A1142" t="str">
        <f t="shared" si="34"/>
        <v>Romain PITON</v>
      </c>
      <c r="B1142" t="str">
        <f t="shared" si="35"/>
        <v>SAINT AVERTIN SPORTS TRIATHLON 37 Senior</v>
      </c>
      <c r="C1142" t="s">
        <v>1908</v>
      </c>
      <c r="D1142" t="s">
        <v>1158</v>
      </c>
      <c r="E1142" t="s">
        <v>130</v>
      </c>
      <c r="F1142" t="s">
        <v>1907</v>
      </c>
      <c r="G1142" t="s">
        <v>21</v>
      </c>
      <c r="H1142" t="s">
        <v>33</v>
      </c>
      <c r="I1142" t="s">
        <v>84</v>
      </c>
      <c r="J1142" t="s">
        <v>83</v>
      </c>
    </row>
    <row r="1143" spans="1:10">
      <c r="A1143" t="str">
        <f t="shared" si="34"/>
        <v>Stephanie PLANTE</v>
      </c>
      <c r="B1143" t="str">
        <f t="shared" si="35"/>
        <v>SAINT AVERTIN SPORTS TRIATHLON 37 Vétéran</v>
      </c>
      <c r="C1143" t="s">
        <v>1906</v>
      </c>
      <c r="D1143" t="s">
        <v>1150</v>
      </c>
      <c r="E1143" t="s">
        <v>1905</v>
      </c>
      <c r="F1143" t="s">
        <v>1904</v>
      </c>
      <c r="G1143" t="s">
        <v>120</v>
      </c>
      <c r="H1143" t="s">
        <v>33</v>
      </c>
      <c r="I1143" t="s">
        <v>84</v>
      </c>
      <c r="J1143" t="s">
        <v>96</v>
      </c>
    </row>
    <row r="1144" spans="1:10">
      <c r="A1144" t="str">
        <f t="shared" si="34"/>
        <v>CYRILLE PORTRON</v>
      </c>
      <c r="B1144" t="str">
        <f t="shared" si="35"/>
        <v>SAINT AVERTIN SPORTS TRIATHLON 37 Vétéran</v>
      </c>
      <c r="C1144" t="s">
        <v>1903</v>
      </c>
      <c r="D1144" t="s">
        <v>1902</v>
      </c>
      <c r="E1144" t="s">
        <v>1901</v>
      </c>
      <c r="F1144" t="s">
        <v>1900</v>
      </c>
      <c r="G1144" t="s">
        <v>21</v>
      </c>
      <c r="H1144" t="s">
        <v>33</v>
      </c>
      <c r="I1144" t="s">
        <v>84</v>
      </c>
      <c r="J1144" t="s">
        <v>96</v>
      </c>
    </row>
    <row r="1145" spans="1:10">
      <c r="A1145" t="str">
        <f t="shared" si="34"/>
        <v>Vanessa POSSBERG</v>
      </c>
      <c r="B1145" t="str">
        <f t="shared" si="35"/>
        <v>SAINT AVERTIN SPORTS TRIATHLON 37 Senior</v>
      </c>
      <c r="C1145" t="s">
        <v>5962</v>
      </c>
      <c r="D1145" t="s">
        <v>295</v>
      </c>
      <c r="E1145" t="s">
        <v>5961</v>
      </c>
      <c r="F1145" t="s">
        <v>5336</v>
      </c>
      <c r="G1145" t="s">
        <v>120</v>
      </c>
      <c r="H1145" t="s">
        <v>33</v>
      </c>
      <c r="I1145" t="s">
        <v>84</v>
      </c>
      <c r="J1145" t="s">
        <v>83</v>
      </c>
    </row>
    <row r="1146" spans="1:10">
      <c r="A1146" t="str">
        <f t="shared" si="34"/>
        <v>Quentin POTTIER</v>
      </c>
      <c r="B1146" t="str">
        <f t="shared" si="35"/>
        <v>SAINT AVERTIN SPORTS TRIATHLON 37 Senior</v>
      </c>
      <c r="C1146" t="s">
        <v>1899</v>
      </c>
      <c r="D1146" t="s">
        <v>1037</v>
      </c>
      <c r="E1146" t="s">
        <v>1898</v>
      </c>
      <c r="F1146" t="s">
        <v>1897</v>
      </c>
      <c r="G1146" t="s">
        <v>21</v>
      </c>
      <c r="H1146" t="s">
        <v>33</v>
      </c>
      <c r="I1146" t="s">
        <v>84</v>
      </c>
      <c r="J1146" t="s">
        <v>83</v>
      </c>
    </row>
    <row r="1147" spans="1:10">
      <c r="A1147" t="str">
        <f t="shared" si="34"/>
        <v>Sebastien PRIEUR</v>
      </c>
      <c r="B1147" t="str">
        <f t="shared" si="35"/>
        <v>SAINT AVERTIN SPORTS TRIATHLON 37 Vétéran</v>
      </c>
      <c r="C1147" t="s">
        <v>1896</v>
      </c>
      <c r="D1147" t="s">
        <v>123</v>
      </c>
      <c r="E1147" t="s">
        <v>1895</v>
      </c>
      <c r="F1147" t="s">
        <v>1894</v>
      </c>
      <c r="G1147" t="s">
        <v>21</v>
      </c>
      <c r="H1147" t="s">
        <v>33</v>
      </c>
      <c r="I1147" t="s">
        <v>84</v>
      </c>
      <c r="J1147" t="s">
        <v>96</v>
      </c>
    </row>
    <row r="1148" spans="1:10">
      <c r="A1148" t="str">
        <f t="shared" si="34"/>
        <v>ROMAIN QUENNOY</v>
      </c>
      <c r="B1148" t="str">
        <f t="shared" si="35"/>
        <v>SAINT AVERTIN SPORTS TRIATHLON 37 Pupille</v>
      </c>
      <c r="C1148" t="s">
        <v>1893</v>
      </c>
      <c r="D1148" t="s">
        <v>1892</v>
      </c>
      <c r="E1148" t="s">
        <v>1891</v>
      </c>
      <c r="F1148" t="s">
        <v>1890</v>
      </c>
      <c r="G1148" t="s">
        <v>21</v>
      </c>
      <c r="H1148" t="s">
        <v>33</v>
      </c>
      <c r="I1148" t="s">
        <v>205</v>
      </c>
      <c r="J1148" t="s">
        <v>32</v>
      </c>
    </row>
    <row r="1149" spans="1:10">
      <c r="A1149" t="str">
        <f t="shared" si="34"/>
        <v>PHILIPPE QUETIER</v>
      </c>
      <c r="B1149" t="str">
        <f t="shared" si="35"/>
        <v>SAINT AVERTIN SPORTS TRIATHLON 37 Vétéran</v>
      </c>
      <c r="C1149" t="s">
        <v>1889</v>
      </c>
      <c r="D1149" t="s">
        <v>768</v>
      </c>
      <c r="E1149" t="s">
        <v>1888</v>
      </c>
      <c r="F1149" t="s">
        <v>1887</v>
      </c>
      <c r="G1149" t="s">
        <v>21</v>
      </c>
      <c r="H1149" t="s">
        <v>33</v>
      </c>
      <c r="I1149" t="s">
        <v>84</v>
      </c>
      <c r="J1149" t="s">
        <v>96</v>
      </c>
    </row>
    <row r="1150" spans="1:10">
      <c r="A1150" t="str">
        <f t="shared" si="34"/>
        <v>Anne Sophie RABIER</v>
      </c>
      <c r="B1150" t="str">
        <f t="shared" si="35"/>
        <v>SAINT AVERTIN SPORTS TRIATHLON 37 Senior</v>
      </c>
      <c r="C1150" t="s">
        <v>1886</v>
      </c>
      <c r="D1150" t="s">
        <v>1885</v>
      </c>
      <c r="E1150" t="s">
        <v>1884</v>
      </c>
      <c r="F1150" t="s">
        <v>1883</v>
      </c>
      <c r="G1150" t="s">
        <v>120</v>
      </c>
      <c r="H1150" t="s">
        <v>33</v>
      </c>
      <c r="I1150" t="s">
        <v>84</v>
      </c>
      <c r="J1150" t="s">
        <v>83</v>
      </c>
    </row>
    <row r="1151" spans="1:10">
      <c r="A1151" t="str">
        <f t="shared" si="34"/>
        <v>Frederic RENAUD</v>
      </c>
      <c r="B1151" t="str">
        <f t="shared" si="35"/>
        <v>SAINT AVERTIN SPORTS TRIATHLON 37 Vétéran</v>
      </c>
      <c r="C1151" t="s">
        <v>1882</v>
      </c>
      <c r="D1151" t="s">
        <v>175</v>
      </c>
      <c r="E1151" t="s">
        <v>1881</v>
      </c>
      <c r="F1151" t="s">
        <v>1880</v>
      </c>
      <c r="G1151" t="s">
        <v>21</v>
      </c>
      <c r="H1151" t="s">
        <v>33</v>
      </c>
      <c r="I1151" t="s">
        <v>84</v>
      </c>
      <c r="J1151" t="s">
        <v>96</v>
      </c>
    </row>
    <row r="1152" spans="1:10">
      <c r="A1152" t="str">
        <f t="shared" si="34"/>
        <v>Vincent RETAILLEAU</v>
      </c>
      <c r="B1152" t="str">
        <f t="shared" si="35"/>
        <v>SAINT AVERTIN SPORTS TRIATHLON 37 Senior</v>
      </c>
      <c r="C1152" t="s">
        <v>1879</v>
      </c>
      <c r="D1152" t="s">
        <v>623</v>
      </c>
      <c r="E1152" t="s">
        <v>1878</v>
      </c>
      <c r="F1152" t="s">
        <v>1877</v>
      </c>
      <c r="G1152" t="s">
        <v>21</v>
      </c>
      <c r="H1152" t="s">
        <v>33</v>
      </c>
      <c r="I1152" t="s">
        <v>84</v>
      </c>
      <c r="J1152" t="s">
        <v>83</v>
      </c>
    </row>
    <row r="1153" spans="1:10">
      <c r="A1153" t="str">
        <f t="shared" si="34"/>
        <v>IVAN RIBOUD</v>
      </c>
      <c r="B1153" t="str">
        <f t="shared" si="35"/>
        <v>SAINT AVERTIN SPORTS TRIATHLON 37 Vétéran</v>
      </c>
      <c r="C1153" t="s">
        <v>1876</v>
      </c>
      <c r="D1153" t="s">
        <v>1875</v>
      </c>
      <c r="E1153" t="s">
        <v>1874</v>
      </c>
      <c r="F1153" t="s">
        <v>1873</v>
      </c>
      <c r="G1153" t="s">
        <v>21</v>
      </c>
      <c r="H1153" t="s">
        <v>33</v>
      </c>
      <c r="I1153" t="s">
        <v>84</v>
      </c>
      <c r="J1153" t="s">
        <v>96</v>
      </c>
    </row>
    <row r="1154" spans="1:10">
      <c r="A1154" t="str">
        <f t="shared" si="34"/>
        <v>Arthur RICHARD</v>
      </c>
      <c r="B1154" t="str">
        <f t="shared" si="35"/>
        <v>SAINT AVERTIN SPORTS TRIATHLON 37 Mini-Poussin</v>
      </c>
      <c r="C1154" t="s">
        <v>1872</v>
      </c>
      <c r="D1154" t="s">
        <v>458</v>
      </c>
      <c r="E1154" t="s">
        <v>1871</v>
      </c>
      <c r="F1154" t="s">
        <v>806</v>
      </c>
      <c r="G1154" t="s">
        <v>21</v>
      </c>
      <c r="H1154" t="s">
        <v>33</v>
      </c>
      <c r="I1154" t="s">
        <v>259</v>
      </c>
      <c r="J1154" t="s">
        <v>43</v>
      </c>
    </row>
    <row r="1155" spans="1:10">
      <c r="A1155" t="str">
        <f t="shared" ref="A1155:A1218" si="36">CONCATENATE(D1155," ",E1155)</f>
        <v>Fabrice ROBERT</v>
      </c>
      <c r="B1155" t="str">
        <f t="shared" ref="B1155:B1218" si="37">CONCATENATE(H1155," ",J1155)</f>
        <v>SAINT AVERTIN SPORTS TRIATHLON 37 Vétéran</v>
      </c>
      <c r="C1155" t="s">
        <v>1870</v>
      </c>
      <c r="D1155" t="s">
        <v>1869</v>
      </c>
      <c r="E1155" t="s">
        <v>244</v>
      </c>
      <c r="F1155" t="s">
        <v>1868</v>
      </c>
      <c r="G1155" t="s">
        <v>21</v>
      </c>
      <c r="H1155" t="s">
        <v>33</v>
      </c>
      <c r="I1155" t="s">
        <v>84</v>
      </c>
      <c r="J1155" t="s">
        <v>96</v>
      </c>
    </row>
    <row r="1156" spans="1:10">
      <c r="A1156" t="str">
        <f t="shared" si="36"/>
        <v>ALISON ROBERT</v>
      </c>
      <c r="B1156" t="str">
        <f t="shared" si="37"/>
        <v>SAINT AVERTIN SPORTS TRIATHLON 37 Senior</v>
      </c>
      <c r="C1156" t="s">
        <v>1867</v>
      </c>
      <c r="D1156" t="s">
        <v>1866</v>
      </c>
      <c r="E1156" t="s">
        <v>244</v>
      </c>
      <c r="F1156" t="s">
        <v>1865</v>
      </c>
      <c r="G1156" t="s">
        <v>120</v>
      </c>
      <c r="H1156" t="s">
        <v>33</v>
      </c>
      <c r="I1156" t="s">
        <v>84</v>
      </c>
      <c r="J1156" t="s">
        <v>83</v>
      </c>
    </row>
    <row r="1157" spans="1:10">
      <c r="A1157" t="str">
        <f t="shared" si="36"/>
        <v>CELINE ROBIN</v>
      </c>
      <c r="B1157" t="str">
        <f t="shared" si="37"/>
        <v>SAINT AVERTIN SPORTS TRIATHLON 37 Vétéran</v>
      </c>
      <c r="C1157" t="s">
        <v>1864</v>
      </c>
      <c r="D1157" t="s">
        <v>526</v>
      </c>
      <c r="E1157" t="s">
        <v>1863</v>
      </c>
      <c r="F1157" t="s">
        <v>1862</v>
      </c>
      <c r="G1157" t="s">
        <v>120</v>
      </c>
      <c r="H1157" t="s">
        <v>33</v>
      </c>
      <c r="I1157" t="s">
        <v>84</v>
      </c>
      <c r="J1157" t="s">
        <v>96</v>
      </c>
    </row>
    <row r="1158" spans="1:10">
      <c r="A1158" t="str">
        <f t="shared" si="36"/>
        <v>SIMON RODRIGUES</v>
      </c>
      <c r="B1158" t="str">
        <f t="shared" si="37"/>
        <v>SAINT AVERTIN SPORTS TRIATHLON 37 Cadet</v>
      </c>
      <c r="C1158" t="s">
        <v>1861</v>
      </c>
      <c r="D1158" t="s">
        <v>1806</v>
      </c>
      <c r="E1158" t="s">
        <v>1860</v>
      </c>
      <c r="F1158" t="s">
        <v>1859</v>
      </c>
      <c r="G1158" t="s">
        <v>21</v>
      </c>
      <c r="H1158" t="s">
        <v>33</v>
      </c>
      <c r="I1158" t="s">
        <v>205</v>
      </c>
      <c r="J1158" t="s">
        <v>20</v>
      </c>
    </row>
    <row r="1159" spans="1:10">
      <c r="A1159" t="str">
        <f t="shared" si="36"/>
        <v>Tom RONDOT</v>
      </c>
      <c r="B1159" t="str">
        <f t="shared" si="37"/>
        <v>SAINT AVERTIN SPORTS TRIATHLON 37 Minime</v>
      </c>
      <c r="C1159" t="s">
        <v>1858</v>
      </c>
      <c r="D1159" t="s">
        <v>1010</v>
      </c>
      <c r="E1159" t="s">
        <v>1851</v>
      </c>
      <c r="F1159" t="s">
        <v>1857</v>
      </c>
      <c r="G1159" t="s">
        <v>21</v>
      </c>
      <c r="H1159" t="s">
        <v>33</v>
      </c>
      <c r="I1159" t="s">
        <v>205</v>
      </c>
      <c r="J1159" t="s">
        <v>23</v>
      </c>
    </row>
    <row r="1160" spans="1:10">
      <c r="A1160" t="str">
        <f t="shared" si="36"/>
        <v>Lou RONDOT</v>
      </c>
      <c r="B1160" t="str">
        <f t="shared" si="37"/>
        <v>SAINT AVERTIN SPORTS TRIATHLON 37 Benjamin</v>
      </c>
      <c r="C1160" t="s">
        <v>1856</v>
      </c>
      <c r="D1160" t="s">
        <v>1131</v>
      </c>
      <c r="E1160" t="s">
        <v>1851</v>
      </c>
      <c r="F1160" t="s">
        <v>1855</v>
      </c>
      <c r="G1160" t="s">
        <v>120</v>
      </c>
      <c r="H1160" t="s">
        <v>33</v>
      </c>
      <c r="I1160" t="s">
        <v>205</v>
      </c>
      <c r="J1160" t="s">
        <v>22</v>
      </c>
    </row>
    <row r="1161" spans="1:10">
      <c r="A1161" t="str">
        <f t="shared" si="36"/>
        <v>Emy RONDOT</v>
      </c>
      <c r="B1161" t="str">
        <f t="shared" si="37"/>
        <v>SAINT AVERTIN SPORTS TRIATHLON 37 Mini-Poussin</v>
      </c>
      <c r="C1161" t="s">
        <v>1854</v>
      </c>
      <c r="D1161" t="s">
        <v>868</v>
      </c>
      <c r="E1161" t="s">
        <v>1851</v>
      </c>
      <c r="F1161" t="s">
        <v>1853</v>
      </c>
      <c r="G1161" t="s">
        <v>120</v>
      </c>
      <c r="H1161" t="s">
        <v>33</v>
      </c>
      <c r="I1161" t="s">
        <v>259</v>
      </c>
      <c r="J1161" t="s">
        <v>43</v>
      </c>
    </row>
    <row r="1162" spans="1:10">
      <c r="A1162" t="str">
        <f t="shared" si="36"/>
        <v>Vincent RONDOT</v>
      </c>
      <c r="B1162" t="str">
        <f t="shared" si="37"/>
        <v>SAINT AVERTIN SPORTS TRIATHLON 37 Vétéran</v>
      </c>
      <c r="C1162" t="s">
        <v>1852</v>
      </c>
      <c r="D1162" t="s">
        <v>623</v>
      </c>
      <c r="E1162" t="s">
        <v>1851</v>
      </c>
      <c r="F1162" t="s">
        <v>1850</v>
      </c>
      <c r="G1162" t="s">
        <v>21</v>
      </c>
      <c r="H1162" t="s">
        <v>33</v>
      </c>
      <c r="I1162" t="s">
        <v>115</v>
      </c>
      <c r="J1162" t="s">
        <v>96</v>
      </c>
    </row>
    <row r="1163" spans="1:10">
      <c r="A1163" t="str">
        <f t="shared" si="36"/>
        <v>Lea ROQUES</v>
      </c>
      <c r="B1163" t="str">
        <f t="shared" si="37"/>
        <v>SAINT AVERTIN SPORTS TRIATHLON 37 Mini-Poussin</v>
      </c>
      <c r="C1163" t="s">
        <v>1849</v>
      </c>
      <c r="D1163" t="s">
        <v>1383</v>
      </c>
      <c r="E1163" t="s">
        <v>1848</v>
      </c>
      <c r="F1163" t="s">
        <v>1847</v>
      </c>
      <c r="G1163" t="s">
        <v>120</v>
      </c>
      <c r="H1163" t="s">
        <v>33</v>
      </c>
      <c r="I1163" t="s">
        <v>205</v>
      </c>
      <c r="J1163" t="s">
        <v>43</v>
      </c>
    </row>
    <row r="1164" spans="1:10">
      <c r="A1164" t="str">
        <f t="shared" si="36"/>
        <v>DENIS ROSIER</v>
      </c>
      <c r="B1164" t="str">
        <f t="shared" si="37"/>
        <v>SAINT AVERTIN SPORTS TRIATHLON 37 Vétéran</v>
      </c>
      <c r="C1164" t="s">
        <v>5960</v>
      </c>
      <c r="D1164" t="s">
        <v>1157</v>
      </c>
      <c r="E1164" t="s">
        <v>5959</v>
      </c>
      <c r="F1164" t="s">
        <v>5958</v>
      </c>
      <c r="G1164" t="s">
        <v>21</v>
      </c>
      <c r="H1164" t="s">
        <v>33</v>
      </c>
      <c r="I1164" t="s">
        <v>84</v>
      </c>
      <c r="J1164" t="s">
        <v>96</v>
      </c>
    </row>
    <row r="1165" spans="1:10">
      <c r="A1165" t="str">
        <f t="shared" si="36"/>
        <v>Ivan ROTH</v>
      </c>
      <c r="B1165" t="str">
        <f t="shared" si="37"/>
        <v>SAINT AVERTIN SPORTS TRIATHLON 37 Vétéran</v>
      </c>
      <c r="C1165" t="s">
        <v>1846</v>
      </c>
      <c r="D1165" t="s">
        <v>1845</v>
      </c>
      <c r="E1165" t="s">
        <v>1844</v>
      </c>
      <c r="F1165" t="s">
        <v>1843</v>
      </c>
      <c r="G1165" t="s">
        <v>21</v>
      </c>
      <c r="H1165" t="s">
        <v>33</v>
      </c>
      <c r="I1165" t="s">
        <v>115</v>
      </c>
      <c r="J1165" t="s">
        <v>96</v>
      </c>
    </row>
    <row r="1166" spans="1:10">
      <c r="A1166" t="str">
        <f t="shared" si="36"/>
        <v>Rebecca RULLAN</v>
      </c>
      <c r="B1166" t="str">
        <f t="shared" si="37"/>
        <v>SAINT AVERTIN SPORTS TRIATHLON 37 Vétéran</v>
      </c>
      <c r="C1166" t="s">
        <v>1842</v>
      </c>
      <c r="D1166" t="s">
        <v>1841</v>
      </c>
      <c r="E1166" t="s">
        <v>1840</v>
      </c>
      <c r="F1166" t="s">
        <v>1839</v>
      </c>
      <c r="G1166" t="s">
        <v>120</v>
      </c>
      <c r="H1166" t="s">
        <v>33</v>
      </c>
      <c r="I1166" t="s">
        <v>84</v>
      </c>
      <c r="J1166" t="s">
        <v>96</v>
      </c>
    </row>
    <row r="1167" spans="1:10">
      <c r="A1167" t="str">
        <f t="shared" si="36"/>
        <v>Manuel RUPEAU</v>
      </c>
      <c r="B1167" t="str">
        <f t="shared" si="37"/>
        <v>SAINT AVERTIN SPORTS TRIATHLON 37 Vétéran</v>
      </c>
      <c r="C1167" t="s">
        <v>1838</v>
      </c>
      <c r="D1167" t="s">
        <v>1837</v>
      </c>
      <c r="E1167" t="s">
        <v>1836</v>
      </c>
      <c r="F1167" t="s">
        <v>1835</v>
      </c>
      <c r="G1167" t="s">
        <v>21</v>
      </c>
      <c r="H1167" t="s">
        <v>33</v>
      </c>
      <c r="I1167" t="s">
        <v>84</v>
      </c>
      <c r="J1167" t="s">
        <v>96</v>
      </c>
    </row>
    <row r="1168" spans="1:10">
      <c r="A1168" t="str">
        <f t="shared" si="36"/>
        <v>Ilyan SAADNA</v>
      </c>
      <c r="B1168" t="str">
        <f t="shared" si="37"/>
        <v>SAINT AVERTIN SPORTS TRIATHLON 37 Poussin</v>
      </c>
      <c r="C1168" t="s">
        <v>1834</v>
      </c>
      <c r="D1168" t="s">
        <v>1833</v>
      </c>
      <c r="E1168" t="s">
        <v>1832</v>
      </c>
      <c r="F1168" t="s">
        <v>1831</v>
      </c>
      <c r="G1168" t="s">
        <v>21</v>
      </c>
      <c r="H1168" t="s">
        <v>33</v>
      </c>
      <c r="I1168" t="s">
        <v>205</v>
      </c>
      <c r="J1168" t="s">
        <v>35</v>
      </c>
    </row>
    <row r="1169" spans="1:10">
      <c r="A1169" t="str">
        <f t="shared" si="36"/>
        <v>Lea SABARD</v>
      </c>
      <c r="B1169" t="str">
        <f t="shared" si="37"/>
        <v>SAINT AVERTIN SPORTS TRIATHLON 37 Junior</v>
      </c>
      <c r="C1169" t="s">
        <v>1830</v>
      </c>
      <c r="D1169" t="s">
        <v>1383</v>
      </c>
      <c r="E1169" t="s">
        <v>1826</v>
      </c>
      <c r="F1169" t="s">
        <v>1829</v>
      </c>
      <c r="G1169" t="s">
        <v>120</v>
      </c>
      <c r="H1169" t="s">
        <v>33</v>
      </c>
      <c r="I1169" t="s">
        <v>205</v>
      </c>
      <c r="J1169" t="s">
        <v>24</v>
      </c>
    </row>
    <row r="1170" spans="1:10">
      <c r="A1170" t="str">
        <f t="shared" si="36"/>
        <v>Teo SABARD</v>
      </c>
      <c r="B1170" t="str">
        <f t="shared" si="37"/>
        <v>SAINT AVERTIN SPORTS TRIATHLON 37 Minime</v>
      </c>
      <c r="C1170" t="s">
        <v>1828</v>
      </c>
      <c r="D1170" t="s">
        <v>1827</v>
      </c>
      <c r="E1170" t="s">
        <v>1826</v>
      </c>
      <c r="F1170" t="s">
        <v>1825</v>
      </c>
      <c r="G1170" t="s">
        <v>21</v>
      </c>
      <c r="H1170" t="s">
        <v>33</v>
      </c>
      <c r="I1170" t="s">
        <v>205</v>
      </c>
      <c r="J1170" t="s">
        <v>23</v>
      </c>
    </row>
    <row r="1171" spans="1:10">
      <c r="A1171" t="str">
        <f t="shared" si="36"/>
        <v>Ethan SAILLARD</v>
      </c>
      <c r="B1171" t="str">
        <f t="shared" si="37"/>
        <v>SAINT AVERTIN SPORTS TRIATHLON 37 Minime</v>
      </c>
      <c r="C1171" t="s">
        <v>1824</v>
      </c>
      <c r="D1171" t="s">
        <v>1823</v>
      </c>
      <c r="E1171" t="s">
        <v>1816</v>
      </c>
      <c r="F1171" t="s">
        <v>1822</v>
      </c>
      <c r="G1171" t="s">
        <v>21</v>
      </c>
      <c r="H1171" t="s">
        <v>33</v>
      </c>
      <c r="I1171" t="s">
        <v>205</v>
      </c>
      <c r="J1171" t="s">
        <v>23</v>
      </c>
    </row>
    <row r="1172" spans="1:10">
      <c r="A1172" t="str">
        <f t="shared" si="36"/>
        <v>JEROME SAILLARD</v>
      </c>
      <c r="B1172" t="str">
        <f t="shared" si="37"/>
        <v>SAINT AVERTIN SPORTS TRIATHLON 37 Vétéran</v>
      </c>
      <c r="C1172" t="s">
        <v>1821</v>
      </c>
      <c r="D1172" t="s">
        <v>1820</v>
      </c>
      <c r="E1172" t="s">
        <v>1816</v>
      </c>
      <c r="F1172" t="s">
        <v>1819</v>
      </c>
      <c r="G1172" t="s">
        <v>21</v>
      </c>
      <c r="H1172" t="s">
        <v>33</v>
      </c>
      <c r="I1172" t="s">
        <v>84</v>
      </c>
      <c r="J1172" t="s">
        <v>96</v>
      </c>
    </row>
    <row r="1173" spans="1:10">
      <c r="A1173" t="str">
        <f t="shared" si="36"/>
        <v>Ella SAILLARD</v>
      </c>
      <c r="B1173" t="str">
        <f t="shared" si="37"/>
        <v>SAINT AVERTIN SPORTS TRIATHLON 37 Junior</v>
      </c>
      <c r="C1173" t="s">
        <v>1818</v>
      </c>
      <c r="D1173" t="s">
        <v>1817</v>
      </c>
      <c r="E1173" t="s">
        <v>1816</v>
      </c>
      <c r="F1173" t="s">
        <v>1815</v>
      </c>
      <c r="G1173" t="s">
        <v>120</v>
      </c>
      <c r="H1173" t="s">
        <v>33</v>
      </c>
      <c r="I1173" t="s">
        <v>205</v>
      </c>
      <c r="J1173" t="s">
        <v>24</v>
      </c>
    </row>
    <row r="1174" spans="1:10">
      <c r="A1174" t="str">
        <f t="shared" si="36"/>
        <v>Adele SALLES</v>
      </c>
      <c r="B1174" t="str">
        <f t="shared" si="37"/>
        <v>SAINT AVERTIN SPORTS TRIATHLON 37 Pupille</v>
      </c>
      <c r="C1174" t="s">
        <v>1814</v>
      </c>
      <c r="D1174" t="s">
        <v>428</v>
      </c>
      <c r="E1174" t="s">
        <v>1813</v>
      </c>
      <c r="F1174" t="s">
        <v>1812</v>
      </c>
      <c r="G1174" t="s">
        <v>120</v>
      </c>
      <c r="H1174" t="s">
        <v>33</v>
      </c>
      <c r="I1174" t="s">
        <v>205</v>
      </c>
      <c r="J1174" t="s">
        <v>32</v>
      </c>
    </row>
    <row r="1175" spans="1:10">
      <c r="A1175" t="str">
        <f t="shared" si="36"/>
        <v>NICOLAS SENON</v>
      </c>
      <c r="B1175" t="str">
        <f t="shared" si="37"/>
        <v>SAINT AVERTIN SPORTS TRIATHLON 37 Vétéran</v>
      </c>
      <c r="C1175" t="s">
        <v>1811</v>
      </c>
      <c r="D1175" t="s">
        <v>1810</v>
      </c>
      <c r="E1175" t="s">
        <v>1809</v>
      </c>
      <c r="F1175" t="s">
        <v>1808</v>
      </c>
      <c r="G1175" t="s">
        <v>21</v>
      </c>
      <c r="H1175" t="s">
        <v>33</v>
      </c>
      <c r="I1175" t="s">
        <v>84</v>
      </c>
      <c r="J1175" t="s">
        <v>96</v>
      </c>
    </row>
    <row r="1176" spans="1:10">
      <c r="A1176" t="str">
        <f t="shared" si="36"/>
        <v>Stephane SIMON</v>
      </c>
      <c r="B1176" t="str">
        <f t="shared" si="37"/>
        <v>SAINT AVERTIN SPORTS TRIATHLON 37 Vétéran</v>
      </c>
      <c r="C1176" t="s">
        <v>1807</v>
      </c>
      <c r="D1176" t="s">
        <v>186</v>
      </c>
      <c r="E1176" t="s">
        <v>1806</v>
      </c>
      <c r="F1176" t="s">
        <v>1805</v>
      </c>
      <c r="G1176" t="s">
        <v>21</v>
      </c>
      <c r="H1176" t="s">
        <v>33</v>
      </c>
      <c r="I1176" t="s">
        <v>84</v>
      </c>
      <c r="J1176" t="s">
        <v>96</v>
      </c>
    </row>
    <row r="1177" spans="1:10">
      <c r="A1177" t="str">
        <f t="shared" si="36"/>
        <v>Philippe SOUDRAIN</v>
      </c>
      <c r="B1177" t="str">
        <f t="shared" si="37"/>
        <v>SAINT AVERTIN SPORTS TRIATHLON 37 Vétéran</v>
      </c>
      <c r="C1177" t="s">
        <v>1804</v>
      </c>
      <c r="D1177" t="s">
        <v>212</v>
      </c>
      <c r="E1177" t="s">
        <v>1803</v>
      </c>
      <c r="F1177" t="s">
        <v>1802</v>
      </c>
      <c r="G1177" t="s">
        <v>21</v>
      </c>
      <c r="H1177" t="s">
        <v>33</v>
      </c>
      <c r="I1177" t="s">
        <v>84</v>
      </c>
      <c r="J1177" t="s">
        <v>96</v>
      </c>
    </row>
    <row r="1178" spans="1:10">
      <c r="A1178" t="str">
        <f t="shared" si="36"/>
        <v>Charlie SOULARD</v>
      </c>
      <c r="B1178" t="str">
        <f t="shared" si="37"/>
        <v>SAINT AVERTIN SPORTS TRIATHLON 37 Benjamin</v>
      </c>
      <c r="C1178" t="s">
        <v>1801</v>
      </c>
      <c r="D1178" t="s">
        <v>1800</v>
      </c>
      <c r="E1178" t="s">
        <v>1799</v>
      </c>
      <c r="F1178" t="s">
        <v>1798</v>
      </c>
      <c r="G1178" t="s">
        <v>21</v>
      </c>
      <c r="H1178" t="s">
        <v>33</v>
      </c>
      <c r="I1178" t="s">
        <v>205</v>
      </c>
      <c r="J1178" t="s">
        <v>22</v>
      </c>
    </row>
    <row r="1179" spans="1:10">
      <c r="A1179" t="str">
        <f t="shared" si="36"/>
        <v>Giada STEGANI</v>
      </c>
      <c r="B1179" t="str">
        <f t="shared" si="37"/>
        <v>SAINT AVERTIN SPORTS TRIATHLON 37 Senior</v>
      </c>
      <c r="C1179" t="s">
        <v>5957</v>
      </c>
      <c r="D1179" t="s">
        <v>5956</v>
      </c>
      <c r="E1179" t="s">
        <v>5955</v>
      </c>
      <c r="F1179" t="s">
        <v>5954</v>
      </c>
      <c r="G1179" t="s">
        <v>120</v>
      </c>
      <c r="H1179" t="s">
        <v>33</v>
      </c>
      <c r="I1179" t="s">
        <v>84</v>
      </c>
      <c r="J1179" t="s">
        <v>83</v>
      </c>
    </row>
    <row r="1180" spans="1:10">
      <c r="A1180" t="str">
        <f t="shared" si="36"/>
        <v>Antony TAVARES</v>
      </c>
      <c r="B1180" t="str">
        <f t="shared" si="37"/>
        <v>SAINT AVERTIN SPORTS TRIATHLON 37 Vétéran</v>
      </c>
      <c r="C1180" t="s">
        <v>1797</v>
      </c>
      <c r="D1180" t="s">
        <v>829</v>
      </c>
      <c r="E1180" t="s">
        <v>1796</v>
      </c>
      <c r="F1180" t="s">
        <v>1795</v>
      </c>
      <c r="G1180" t="s">
        <v>21</v>
      </c>
      <c r="H1180" t="s">
        <v>33</v>
      </c>
      <c r="I1180" t="s">
        <v>115</v>
      </c>
      <c r="J1180" t="s">
        <v>96</v>
      </c>
    </row>
    <row r="1181" spans="1:10">
      <c r="A1181" t="str">
        <f t="shared" si="36"/>
        <v>THIBAULT TESSIER</v>
      </c>
      <c r="B1181" t="str">
        <f t="shared" si="37"/>
        <v>SAINT AVERTIN SPORTS TRIATHLON 37 Senior</v>
      </c>
      <c r="C1181" t="s">
        <v>1794</v>
      </c>
      <c r="D1181" t="s">
        <v>380</v>
      </c>
      <c r="E1181" t="s">
        <v>1786</v>
      </c>
      <c r="F1181" t="s">
        <v>1792</v>
      </c>
      <c r="G1181" t="s">
        <v>21</v>
      </c>
      <c r="H1181" t="s">
        <v>33</v>
      </c>
      <c r="I1181" t="s">
        <v>84</v>
      </c>
      <c r="J1181" t="s">
        <v>83</v>
      </c>
    </row>
    <row r="1182" spans="1:10">
      <c r="A1182" t="str">
        <f t="shared" si="36"/>
        <v>THOMAS TESSIER</v>
      </c>
      <c r="B1182" t="str">
        <f t="shared" si="37"/>
        <v>SAINT AVERTIN SPORTS TRIATHLON 37 Senior</v>
      </c>
      <c r="C1182" t="s">
        <v>1793</v>
      </c>
      <c r="D1182" t="s">
        <v>196</v>
      </c>
      <c r="E1182" t="s">
        <v>1786</v>
      </c>
      <c r="F1182" t="s">
        <v>1792</v>
      </c>
      <c r="G1182" t="s">
        <v>21</v>
      </c>
      <c r="H1182" t="s">
        <v>33</v>
      </c>
      <c r="I1182" t="s">
        <v>84</v>
      </c>
      <c r="J1182" t="s">
        <v>83</v>
      </c>
    </row>
    <row r="1183" spans="1:10">
      <c r="A1183" t="str">
        <f t="shared" si="36"/>
        <v>Jacky TESSIER</v>
      </c>
      <c r="B1183" t="str">
        <f t="shared" si="37"/>
        <v>SAINT AVERTIN SPORTS TRIATHLON 37 Vétéran</v>
      </c>
      <c r="C1183" t="s">
        <v>1791</v>
      </c>
      <c r="D1183" t="s">
        <v>1790</v>
      </c>
      <c r="E1183" t="s">
        <v>1786</v>
      </c>
      <c r="F1183" t="s">
        <v>1789</v>
      </c>
      <c r="G1183" t="s">
        <v>21</v>
      </c>
      <c r="H1183" t="s">
        <v>33</v>
      </c>
      <c r="I1183" t="s">
        <v>84</v>
      </c>
      <c r="J1183" t="s">
        <v>96</v>
      </c>
    </row>
    <row r="1184" spans="1:10">
      <c r="A1184" t="str">
        <f t="shared" si="36"/>
        <v>Anne TESSIER</v>
      </c>
      <c r="B1184" t="str">
        <f t="shared" si="37"/>
        <v>SAINT AVERTIN SPORTS TRIATHLON 37 Vétéran</v>
      </c>
      <c r="C1184" t="s">
        <v>1788</v>
      </c>
      <c r="D1184" t="s">
        <v>1787</v>
      </c>
      <c r="E1184" t="s">
        <v>1786</v>
      </c>
      <c r="F1184" t="s">
        <v>1785</v>
      </c>
      <c r="G1184" t="s">
        <v>120</v>
      </c>
      <c r="H1184" t="s">
        <v>33</v>
      </c>
      <c r="I1184" t="s">
        <v>84</v>
      </c>
      <c r="J1184" t="s">
        <v>96</v>
      </c>
    </row>
    <row r="1185" spans="1:10">
      <c r="A1185" t="str">
        <f t="shared" si="36"/>
        <v>Victor TREGARO</v>
      </c>
      <c r="B1185" t="str">
        <f t="shared" si="37"/>
        <v>SAINT AVERTIN SPORTS TRIATHLON 37 Pupille</v>
      </c>
      <c r="C1185" t="s">
        <v>1784</v>
      </c>
      <c r="D1185" t="s">
        <v>485</v>
      </c>
      <c r="E1185" t="s">
        <v>1783</v>
      </c>
      <c r="F1185" t="s">
        <v>1782</v>
      </c>
      <c r="G1185" t="s">
        <v>21</v>
      </c>
      <c r="H1185" t="s">
        <v>33</v>
      </c>
      <c r="I1185" t="s">
        <v>205</v>
      </c>
      <c r="J1185" t="s">
        <v>32</v>
      </c>
    </row>
    <row r="1186" spans="1:10">
      <c r="A1186" t="str">
        <f t="shared" si="36"/>
        <v>CHRISTOPHE VACHERESSE</v>
      </c>
      <c r="B1186" t="str">
        <f t="shared" si="37"/>
        <v>SAINT AVERTIN SPORTS TRIATHLON 37 Vétéran</v>
      </c>
      <c r="C1186" t="s">
        <v>1781</v>
      </c>
      <c r="D1186" t="s">
        <v>454</v>
      </c>
      <c r="E1186" t="s">
        <v>1777</v>
      </c>
      <c r="F1186" t="s">
        <v>1780</v>
      </c>
      <c r="G1186" t="s">
        <v>21</v>
      </c>
      <c r="H1186" t="s">
        <v>33</v>
      </c>
      <c r="I1186" t="s">
        <v>84</v>
      </c>
      <c r="J1186" t="s">
        <v>96</v>
      </c>
    </row>
    <row r="1187" spans="1:10">
      <c r="A1187" t="str">
        <f t="shared" si="36"/>
        <v>Leane VACHERESSE</v>
      </c>
      <c r="B1187" t="str">
        <f t="shared" si="37"/>
        <v>SAINT AVERTIN SPORTS TRIATHLON 37 Junior</v>
      </c>
      <c r="C1187" t="s">
        <v>1779</v>
      </c>
      <c r="D1187" t="s">
        <v>1778</v>
      </c>
      <c r="E1187" t="s">
        <v>1777</v>
      </c>
      <c r="F1187" t="s">
        <v>1776</v>
      </c>
      <c r="G1187" t="s">
        <v>120</v>
      </c>
      <c r="H1187" t="s">
        <v>33</v>
      </c>
      <c r="I1187" t="s">
        <v>205</v>
      </c>
      <c r="J1187" t="s">
        <v>24</v>
      </c>
    </row>
    <row r="1188" spans="1:10">
      <c r="A1188" t="str">
        <f t="shared" si="36"/>
        <v>Olivier VIAL CAILLE</v>
      </c>
      <c r="B1188" t="str">
        <f t="shared" si="37"/>
        <v>SAINT AVERTIN SPORTS TRIATHLON 37 Vétéran</v>
      </c>
      <c r="C1188" t="s">
        <v>1775</v>
      </c>
      <c r="D1188" t="s">
        <v>1774</v>
      </c>
      <c r="E1188" t="s">
        <v>1773</v>
      </c>
      <c r="F1188" t="s">
        <v>1772</v>
      </c>
      <c r="G1188" t="s">
        <v>21</v>
      </c>
      <c r="H1188" t="s">
        <v>33</v>
      </c>
      <c r="I1188" t="s">
        <v>84</v>
      </c>
      <c r="J1188" t="s">
        <v>96</v>
      </c>
    </row>
    <row r="1189" spans="1:10">
      <c r="A1189" t="str">
        <f t="shared" si="36"/>
        <v>Guillaume BANCEL</v>
      </c>
      <c r="B1189" t="str">
        <f t="shared" si="37"/>
        <v>SAINT LAURENT NOUAN TRIATHLON Vétéran</v>
      </c>
      <c r="C1189" t="s">
        <v>1771</v>
      </c>
      <c r="D1189" t="s">
        <v>907</v>
      </c>
      <c r="E1189" t="s">
        <v>1770</v>
      </c>
      <c r="F1189" t="s">
        <v>1769</v>
      </c>
      <c r="G1189" t="s">
        <v>21</v>
      </c>
      <c r="H1189" t="s">
        <v>34</v>
      </c>
      <c r="I1189" t="s">
        <v>84</v>
      </c>
      <c r="J1189" t="s">
        <v>96</v>
      </c>
    </row>
    <row r="1190" spans="1:10">
      <c r="A1190" t="str">
        <f t="shared" si="36"/>
        <v>Alexandre BERNARD</v>
      </c>
      <c r="B1190" t="str">
        <f t="shared" si="37"/>
        <v>SAINT LAURENT NOUAN TRIATHLON Minime</v>
      </c>
      <c r="C1190" t="s">
        <v>1768</v>
      </c>
      <c r="D1190" t="s">
        <v>864</v>
      </c>
      <c r="E1190" t="s">
        <v>1767</v>
      </c>
      <c r="F1190" t="s">
        <v>1766</v>
      </c>
      <c r="G1190" t="s">
        <v>21</v>
      </c>
      <c r="H1190" t="s">
        <v>34</v>
      </c>
      <c r="I1190" t="s">
        <v>205</v>
      </c>
      <c r="J1190" t="s">
        <v>23</v>
      </c>
    </row>
    <row r="1191" spans="1:10">
      <c r="A1191" t="str">
        <f t="shared" si="36"/>
        <v>Victoria BLANCHE</v>
      </c>
      <c r="B1191" t="str">
        <f t="shared" si="37"/>
        <v>SAINT LAURENT NOUAN TRIATHLON Minime</v>
      </c>
      <c r="C1191" t="s">
        <v>1765</v>
      </c>
      <c r="D1191" t="s">
        <v>1764</v>
      </c>
      <c r="E1191" t="s">
        <v>1760</v>
      </c>
      <c r="F1191" t="s">
        <v>1763</v>
      </c>
      <c r="G1191" t="s">
        <v>120</v>
      </c>
      <c r="H1191" t="s">
        <v>34</v>
      </c>
      <c r="I1191" t="s">
        <v>205</v>
      </c>
      <c r="J1191" t="s">
        <v>23</v>
      </c>
    </row>
    <row r="1192" spans="1:10">
      <c r="A1192" t="str">
        <f t="shared" si="36"/>
        <v>Leopold BLANCHE</v>
      </c>
      <c r="B1192" t="str">
        <f t="shared" si="37"/>
        <v>SAINT LAURENT NOUAN TRIATHLON Benjamin</v>
      </c>
      <c r="C1192" t="s">
        <v>1762</v>
      </c>
      <c r="D1192" t="s">
        <v>1761</v>
      </c>
      <c r="E1192" t="s">
        <v>1760</v>
      </c>
      <c r="F1192" t="s">
        <v>1759</v>
      </c>
      <c r="G1192" t="s">
        <v>21</v>
      </c>
      <c r="H1192" t="s">
        <v>34</v>
      </c>
      <c r="I1192" t="s">
        <v>205</v>
      </c>
      <c r="J1192" t="s">
        <v>22</v>
      </c>
    </row>
    <row r="1193" spans="1:10">
      <c r="A1193" t="str">
        <f t="shared" si="36"/>
        <v>Laurent BUGLIERY</v>
      </c>
      <c r="B1193" t="str">
        <f t="shared" si="37"/>
        <v>SAINT LAURENT NOUAN TRIATHLON Vétéran</v>
      </c>
      <c r="C1193" t="s">
        <v>1758</v>
      </c>
      <c r="D1193" t="s">
        <v>179</v>
      </c>
      <c r="E1193" t="s">
        <v>1757</v>
      </c>
      <c r="F1193" t="s">
        <v>1756</v>
      </c>
      <c r="G1193" t="s">
        <v>21</v>
      </c>
      <c r="H1193" t="s">
        <v>34</v>
      </c>
      <c r="I1193" t="s">
        <v>84</v>
      </c>
      <c r="J1193" t="s">
        <v>96</v>
      </c>
    </row>
    <row r="1194" spans="1:10">
      <c r="A1194" t="str">
        <f t="shared" si="36"/>
        <v>Lucile CAHOUET</v>
      </c>
      <c r="B1194" t="str">
        <f t="shared" si="37"/>
        <v>SAINT LAURENT NOUAN TRIATHLON Benjamin</v>
      </c>
      <c r="C1194" t="s">
        <v>1755</v>
      </c>
      <c r="D1194" t="s">
        <v>1754</v>
      </c>
      <c r="E1194" t="s">
        <v>1753</v>
      </c>
      <c r="F1194" t="s">
        <v>1752</v>
      </c>
      <c r="G1194" t="s">
        <v>120</v>
      </c>
      <c r="H1194" t="s">
        <v>34</v>
      </c>
      <c r="I1194" t="s">
        <v>205</v>
      </c>
      <c r="J1194" t="s">
        <v>22</v>
      </c>
    </row>
    <row r="1195" spans="1:10">
      <c r="A1195" t="str">
        <f t="shared" si="36"/>
        <v>Caroline CHARLAIS</v>
      </c>
      <c r="B1195" t="str">
        <f t="shared" si="37"/>
        <v>SAINT LAURENT NOUAN TRIATHLON Vétéran</v>
      </c>
      <c r="C1195" t="s">
        <v>1751</v>
      </c>
      <c r="D1195" t="s">
        <v>1750</v>
      </c>
      <c r="E1195" t="s">
        <v>1749</v>
      </c>
      <c r="F1195" t="s">
        <v>1748</v>
      </c>
      <c r="G1195" t="s">
        <v>120</v>
      </c>
      <c r="H1195" t="s">
        <v>34</v>
      </c>
      <c r="I1195" t="s">
        <v>84</v>
      </c>
      <c r="J1195" t="s">
        <v>96</v>
      </c>
    </row>
    <row r="1196" spans="1:10">
      <c r="A1196" t="str">
        <f t="shared" si="36"/>
        <v>Jahmae CHAUVEAU FERRAND</v>
      </c>
      <c r="B1196" t="str">
        <f t="shared" si="37"/>
        <v>SAINT LAURENT NOUAN TRIATHLON Poussin</v>
      </c>
      <c r="C1196" t="s">
        <v>1747</v>
      </c>
      <c r="D1196" t="s">
        <v>1746</v>
      </c>
      <c r="E1196" t="s">
        <v>1745</v>
      </c>
      <c r="F1196" t="s">
        <v>1744</v>
      </c>
      <c r="G1196" t="s">
        <v>21</v>
      </c>
      <c r="H1196" t="s">
        <v>34</v>
      </c>
      <c r="I1196" t="s">
        <v>205</v>
      </c>
      <c r="J1196" t="s">
        <v>35</v>
      </c>
    </row>
    <row r="1197" spans="1:10">
      <c r="A1197" t="str">
        <f t="shared" si="36"/>
        <v>Nathan DALAIGRE</v>
      </c>
      <c r="B1197" t="str">
        <f t="shared" si="37"/>
        <v>SAINT LAURENT NOUAN TRIATHLON Benjamin</v>
      </c>
      <c r="C1197" t="s">
        <v>1743</v>
      </c>
      <c r="D1197" t="s">
        <v>1696</v>
      </c>
      <c r="E1197" t="s">
        <v>1742</v>
      </c>
      <c r="F1197" t="s">
        <v>1741</v>
      </c>
      <c r="G1197" t="s">
        <v>21</v>
      </c>
      <c r="H1197" t="s">
        <v>34</v>
      </c>
      <c r="I1197" t="s">
        <v>205</v>
      </c>
      <c r="J1197" t="s">
        <v>22</v>
      </c>
    </row>
    <row r="1198" spans="1:10">
      <c r="A1198" t="str">
        <f t="shared" si="36"/>
        <v>Bastien DECHANET</v>
      </c>
      <c r="B1198" t="str">
        <f t="shared" si="37"/>
        <v>SAINT LAURENT NOUAN TRIATHLON Benjamin</v>
      </c>
      <c r="C1198" t="s">
        <v>1740</v>
      </c>
      <c r="D1198" t="s">
        <v>147</v>
      </c>
      <c r="E1198" t="s">
        <v>1739</v>
      </c>
      <c r="F1198" t="s">
        <v>1738</v>
      </c>
      <c r="G1198" t="s">
        <v>21</v>
      </c>
      <c r="H1198" t="s">
        <v>34</v>
      </c>
      <c r="I1198" t="s">
        <v>205</v>
      </c>
      <c r="J1198" t="s">
        <v>22</v>
      </c>
    </row>
    <row r="1199" spans="1:10">
      <c r="A1199" t="str">
        <f t="shared" si="36"/>
        <v>Pauline DELAUNAY</v>
      </c>
      <c r="B1199" t="str">
        <f t="shared" si="37"/>
        <v>SAINT LAURENT NOUAN TRIATHLON Minime</v>
      </c>
      <c r="C1199" t="s">
        <v>1737</v>
      </c>
      <c r="D1199" t="s">
        <v>230</v>
      </c>
      <c r="E1199" t="s">
        <v>1731</v>
      </c>
      <c r="F1199" t="s">
        <v>1736</v>
      </c>
      <c r="G1199" t="s">
        <v>120</v>
      </c>
      <c r="H1199" t="s">
        <v>34</v>
      </c>
      <c r="I1199" t="s">
        <v>205</v>
      </c>
      <c r="J1199" t="s">
        <v>23</v>
      </c>
    </row>
    <row r="1200" spans="1:10">
      <c r="A1200" t="str">
        <f t="shared" si="36"/>
        <v>Eddy DELAUNAY</v>
      </c>
      <c r="B1200" t="str">
        <f t="shared" si="37"/>
        <v>SAINT LAURENT NOUAN TRIATHLON Vétéran</v>
      </c>
      <c r="C1200" t="s">
        <v>1735</v>
      </c>
      <c r="D1200" t="s">
        <v>1734</v>
      </c>
      <c r="E1200" t="s">
        <v>1731</v>
      </c>
      <c r="F1200" t="s">
        <v>1733</v>
      </c>
      <c r="G1200" t="s">
        <v>21</v>
      </c>
      <c r="H1200" t="s">
        <v>34</v>
      </c>
      <c r="I1200" t="s">
        <v>297</v>
      </c>
      <c r="J1200" t="s">
        <v>96</v>
      </c>
    </row>
    <row r="1201" spans="1:10">
      <c r="A1201" t="str">
        <f t="shared" si="36"/>
        <v>Clement DELAUNAY</v>
      </c>
      <c r="B1201" t="str">
        <f t="shared" si="37"/>
        <v>SAINT LAURENT NOUAN TRIATHLON Benjamin</v>
      </c>
      <c r="C1201" t="s">
        <v>1732</v>
      </c>
      <c r="D1201" t="s">
        <v>685</v>
      </c>
      <c r="E1201" t="s">
        <v>1731</v>
      </c>
      <c r="F1201" t="s">
        <v>825</v>
      </c>
      <c r="G1201" t="s">
        <v>21</v>
      </c>
      <c r="H1201" t="s">
        <v>34</v>
      </c>
      <c r="I1201" t="s">
        <v>205</v>
      </c>
      <c r="J1201" t="s">
        <v>22</v>
      </c>
    </row>
    <row r="1202" spans="1:10">
      <c r="A1202" t="str">
        <f t="shared" si="36"/>
        <v>CHRISTOPHE FAUCHEUX</v>
      </c>
      <c r="B1202" t="str">
        <f t="shared" si="37"/>
        <v>SAINT LAURENT NOUAN TRIATHLON Vétéran</v>
      </c>
      <c r="C1202" t="s">
        <v>1730</v>
      </c>
      <c r="D1202" t="s">
        <v>454</v>
      </c>
      <c r="E1202" t="s">
        <v>1729</v>
      </c>
      <c r="F1202" t="s">
        <v>1728</v>
      </c>
      <c r="G1202" t="s">
        <v>21</v>
      </c>
      <c r="H1202" t="s">
        <v>34</v>
      </c>
      <c r="I1202" t="s">
        <v>297</v>
      </c>
      <c r="J1202" t="s">
        <v>96</v>
      </c>
    </row>
    <row r="1203" spans="1:10">
      <c r="A1203" t="str">
        <f t="shared" si="36"/>
        <v>Adele FOUBERT</v>
      </c>
      <c r="B1203" t="str">
        <f t="shared" si="37"/>
        <v>SAINT LAURENT NOUAN TRIATHLON Minime</v>
      </c>
      <c r="C1203" t="s">
        <v>1727</v>
      </c>
      <c r="D1203" t="s">
        <v>428</v>
      </c>
      <c r="E1203" t="s">
        <v>1723</v>
      </c>
      <c r="F1203" t="s">
        <v>1726</v>
      </c>
      <c r="G1203" t="s">
        <v>120</v>
      </c>
      <c r="H1203" t="s">
        <v>34</v>
      </c>
      <c r="I1203" t="s">
        <v>205</v>
      </c>
      <c r="J1203" t="s">
        <v>23</v>
      </c>
    </row>
    <row r="1204" spans="1:10">
      <c r="A1204" t="str">
        <f t="shared" si="36"/>
        <v>Jules FOUBERT</v>
      </c>
      <c r="B1204" t="str">
        <f t="shared" si="37"/>
        <v>SAINT LAURENT NOUAN TRIATHLON Benjamin</v>
      </c>
      <c r="C1204" t="s">
        <v>1725</v>
      </c>
      <c r="D1204" t="s">
        <v>1724</v>
      </c>
      <c r="E1204" t="s">
        <v>1723</v>
      </c>
      <c r="F1204" t="s">
        <v>1722</v>
      </c>
      <c r="G1204" t="s">
        <v>21</v>
      </c>
      <c r="H1204" t="s">
        <v>34</v>
      </c>
      <c r="I1204" t="s">
        <v>205</v>
      </c>
      <c r="J1204" t="s">
        <v>22</v>
      </c>
    </row>
    <row r="1205" spans="1:10">
      <c r="A1205" t="str">
        <f t="shared" si="36"/>
        <v>DENIS FROUX</v>
      </c>
      <c r="B1205" t="str">
        <f t="shared" si="37"/>
        <v>SAINT LAURENT NOUAN TRIATHLON Vétéran</v>
      </c>
      <c r="C1205" t="s">
        <v>1721</v>
      </c>
      <c r="D1205" t="s">
        <v>1157</v>
      </c>
      <c r="E1205" t="s">
        <v>1720</v>
      </c>
      <c r="F1205" t="s">
        <v>1719</v>
      </c>
      <c r="G1205" t="s">
        <v>21</v>
      </c>
      <c r="H1205" t="s">
        <v>34</v>
      </c>
      <c r="I1205" t="s">
        <v>297</v>
      </c>
      <c r="J1205" t="s">
        <v>96</v>
      </c>
    </row>
    <row r="1206" spans="1:10">
      <c r="A1206" t="str">
        <f t="shared" si="36"/>
        <v>Robin FROUX LOP</v>
      </c>
      <c r="B1206" t="str">
        <f t="shared" si="37"/>
        <v>SAINT LAURENT NOUAN TRIATHLON Mini-Poussin</v>
      </c>
      <c r="C1206" t="s">
        <v>1718</v>
      </c>
      <c r="D1206" t="s">
        <v>1717</v>
      </c>
      <c r="E1206" t="s">
        <v>1712</v>
      </c>
      <c r="F1206" t="s">
        <v>1716</v>
      </c>
      <c r="G1206" t="s">
        <v>21</v>
      </c>
      <c r="H1206" t="s">
        <v>34</v>
      </c>
      <c r="I1206" t="s">
        <v>1715</v>
      </c>
      <c r="J1206" t="s">
        <v>43</v>
      </c>
    </row>
    <row r="1207" spans="1:10">
      <c r="A1207" t="str">
        <f t="shared" si="36"/>
        <v>Esteban FROUX LOP</v>
      </c>
      <c r="B1207" t="str">
        <f t="shared" si="37"/>
        <v>SAINT LAURENT NOUAN TRIATHLON Pupille</v>
      </c>
      <c r="C1207" t="s">
        <v>1714</v>
      </c>
      <c r="D1207" t="s">
        <v>1713</v>
      </c>
      <c r="E1207" t="s">
        <v>1712</v>
      </c>
      <c r="F1207" t="s">
        <v>1711</v>
      </c>
      <c r="G1207" t="s">
        <v>21</v>
      </c>
      <c r="H1207" t="s">
        <v>34</v>
      </c>
      <c r="I1207" t="s">
        <v>205</v>
      </c>
      <c r="J1207" t="s">
        <v>32</v>
      </c>
    </row>
    <row r="1208" spans="1:10">
      <c r="A1208" t="str">
        <f t="shared" si="36"/>
        <v>Camille GIRARDEAU</v>
      </c>
      <c r="B1208" t="str">
        <f t="shared" si="37"/>
        <v>SAINT LAURENT NOUAN TRIATHLON Cadet</v>
      </c>
      <c r="C1208" t="s">
        <v>1710</v>
      </c>
      <c r="D1208" t="s">
        <v>1049</v>
      </c>
      <c r="E1208" t="s">
        <v>1705</v>
      </c>
      <c r="F1208" t="s">
        <v>1709</v>
      </c>
      <c r="G1208" t="s">
        <v>120</v>
      </c>
      <c r="H1208" t="s">
        <v>34</v>
      </c>
      <c r="I1208" t="s">
        <v>205</v>
      </c>
      <c r="J1208" t="s">
        <v>20</v>
      </c>
    </row>
    <row r="1209" spans="1:10">
      <c r="A1209" t="str">
        <f t="shared" si="36"/>
        <v>Benjamin GIRARDEAU</v>
      </c>
      <c r="B1209" t="str">
        <f t="shared" si="37"/>
        <v>SAINT LAURENT NOUAN TRIATHLON Vétéran</v>
      </c>
      <c r="C1209" t="s">
        <v>1708</v>
      </c>
      <c r="D1209" t="s">
        <v>22</v>
      </c>
      <c r="E1209" t="s">
        <v>1705</v>
      </c>
      <c r="F1209" t="s">
        <v>1707</v>
      </c>
      <c r="G1209" t="s">
        <v>21</v>
      </c>
      <c r="H1209" t="s">
        <v>34</v>
      </c>
      <c r="I1209" t="s">
        <v>84</v>
      </c>
      <c r="J1209" t="s">
        <v>96</v>
      </c>
    </row>
    <row r="1210" spans="1:10">
      <c r="A1210" t="str">
        <f t="shared" si="36"/>
        <v>Clement GIRARDEAU</v>
      </c>
      <c r="B1210" t="str">
        <f t="shared" si="37"/>
        <v>SAINT LAURENT NOUAN TRIATHLON Minime</v>
      </c>
      <c r="C1210" t="s">
        <v>1706</v>
      </c>
      <c r="D1210" t="s">
        <v>685</v>
      </c>
      <c r="E1210" t="s">
        <v>1705</v>
      </c>
      <c r="F1210" t="s">
        <v>1704</v>
      </c>
      <c r="G1210" t="s">
        <v>21</v>
      </c>
      <c r="H1210" t="s">
        <v>34</v>
      </c>
      <c r="I1210" t="s">
        <v>205</v>
      </c>
      <c r="J1210" t="s">
        <v>23</v>
      </c>
    </row>
    <row r="1211" spans="1:10">
      <c r="A1211" t="str">
        <f t="shared" si="36"/>
        <v>Nathan GRAUSSIER</v>
      </c>
      <c r="B1211" t="str">
        <f t="shared" si="37"/>
        <v>SAINT LAURENT NOUAN TRIATHLON Minime</v>
      </c>
      <c r="C1211" t="s">
        <v>1703</v>
      </c>
      <c r="D1211" t="s">
        <v>1696</v>
      </c>
      <c r="E1211" t="s">
        <v>1702</v>
      </c>
      <c r="F1211" t="s">
        <v>1701</v>
      </c>
      <c r="G1211" t="s">
        <v>21</v>
      </c>
      <c r="H1211" t="s">
        <v>34</v>
      </c>
      <c r="I1211" t="s">
        <v>205</v>
      </c>
      <c r="J1211" t="s">
        <v>23</v>
      </c>
    </row>
    <row r="1212" spans="1:10">
      <c r="A1212" t="str">
        <f t="shared" si="36"/>
        <v>PATRICK GUEREMY</v>
      </c>
      <c r="B1212" t="str">
        <f t="shared" si="37"/>
        <v>SAINT LAURENT NOUAN TRIATHLON Vétéran</v>
      </c>
      <c r="C1212" t="s">
        <v>1700</v>
      </c>
      <c r="D1212" t="s">
        <v>353</v>
      </c>
      <c r="E1212" t="s">
        <v>1699</v>
      </c>
      <c r="F1212" t="s">
        <v>1698</v>
      </c>
      <c r="G1212" t="s">
        <v>21</v>
      </c>
      <c r="H1212" t="s">
        <v>34</v>
      </c>
      <c r="I1212" t="s">
        <v>297</v>
      </c>
      <c r="J1212" t="s">
        <v>96</v>
      </c>
    </row>
    <row r="1213" spans="1:10">
      <c r="A1213" t="str">
        <f t="shared" si="36"/>
        <v>Nathan GUILLAUME</v>
      </c>
      <c r="B1213" t="str">
        <f t="shared" si="37"/>
        <v>SAINT LAURENT NOUAN TRIATHLON Poussin</v>
      </c>
      <c r="C1213" t="s">
        <v>1697</v>
      </c>
      <c r="D1213" t="s">
        <v>1696</v>
      </c>
      <c r="E1213" t="s">
        <v>1036</v>
      </c>
      <c r="F1213" t="s">
        <v>1695</v>
      </c>
      <c r="G1213" t="s">
        <v>21</v>
      </c>
      <c r="H1213" t="s">
        <v>34</v>
      </c>
      <c r="I1213" t="s">
        <v>205</v>
      </c>
      <c r="J1213" t="s">
        <v>35</v>
      </c>
    </row>
    <row r="1214" spans="1:10">
      <c r="A1214" t="str">
        <f t="shared" si="36"/>
        <v>Mathieu HOCHART</v>
      </c>
      <c r="B1214" t="str">
        <f t="shared" si="37"/>
        <v>SAINT LAURENT NOUAN TRIATHLON Minime</v>
      </c>
      <c r="C1214" t="s">
        <v>1694</v>
      </c>
      <c r="D1214" t="s">
        <v>143</v>
      </c>
      <c r="E1214" t="s">
        <v>1691</v>
      </c>
      <c r="F1214" t="s">
        <v>1693</v>
      </c>
      <c r="G1214" t="s">
        <v>21</v>
      </c>
      <c r="H1214" t="s">
        <v>34</v>
      </c>
      <c r="I1214" t="s">
        <v>205</v>
      </c>
      <c r="J1214" t="s">
        <v>23</v>
      </c>
    </row>
    <row r="1215" spans="1:10">
      <c r="A1215" t="str">
        <f t="shared" si="36"/>
        <v>Emy HOCHART</v>
      </c>
      <c r="B1215" t="str">
        <f t="shared" si="37"/>
        <v>SAINT LAURENT NOUAN TRIATHLON Cadet</v>
      </c>
      <c r="C1215" t="s">
        <v>1692</v>
      </c>
      <c r="D1215" t="s">
        <v>868</v>
      </c>
      <c r="E1215" t="s">
        <v>1691</v>
      </c>
      <c r="F1215" t="s">
        <v>1690</v>
      </c>
      <c r="G1215" t="s">
        <v>120</v>
      </c>
      <c r="H1215" t="s">
        <v>34</v>
      </c>
      <c r="I1215" t="s">
        <v>205</v>
      </c>
      <c r="J1215" t="s">
        <v>20</v>
      </c>
    </row>
    <row r="1216" spans="1:10">
      <c r="A1216" t="str">
        <f t="shared" si="36"/>
        <v>AXEL IRVING</v>
      </c>
      <c r="B1216" t="str">
        <f t="shared" si="37"/>
        <v>SAINT LAURENT NOUAN TRIATHLON Benjamin</v>
      </c>
      <c r="C1216" t="s">
        <v>1689</v>
      </c>
      <c r="D1216" t="s">
        <v>1688</v>
      </c>
      <c r="E1216" t="s">
        <v>1687</v>
      </c>
      <c r="F1216" t="s">
        <v>1686</v>
      </c>
      <c r="G1216" t="s">
        <v>21</v>
      </c>
      <c r="H1216" t="s">
        <v>34</v>
      </c>
      <c r="I1216" t="s">
        <v>205</v>
      </c>
      <c r="J1216" t="s">
        <v>22</v>
      </c>
    </row>
    <row r="1217" spans="1:10">
      <c r="A1217" t="str">
        <f t="shared" si="36"/>
        <v>Malo JOUAN</v>
      </c>
      <c r="B1217" t="str">
        <f t="shared" si="37"/>
        <v>SAINT LAURENT NOUAN TRIATHLON Pupille</v>
      </c>
      <c r="C1217" t="s">
        <v>1685</v>
      </c>
      <c r="D1217" t="s">
        <v>1684</v>
      </c>
      <c r="E1217" t="s">
        <v>1683</v>
      </c>
      <c r="F1217" t="s">
        <v>1682</v>
      </c>
      <c r="G1217" t="s">
        <v>21</v>
      </c>
      <c r="H1217" t="s">
        <v>34</v>
      </c>
      <c r="I1217" t="s">
        <v>205</v>
      </c>
      <c r="J1217" t="s">
        <v>32</v>
      </c>
    </row>
    <row r="1218" spans="1:10">
      <c r="A1218" t="str">
        <f t="shared" si="36"/>
        <v>Aurelie LANSON</v>
      </c>
      <c r="B1218" t="str">
        <f t="shared" si="37"/>
        <v>SAINT LAURENT NOUAN TRIATHLON Vétéran</v>
      </c>
      <c r="C1218" t="s">
        <v>1681</v>
      </c>
      <c r="D1218" t="s">
        <v>224</v>
      </c>
      <c r="E1218" t="s">
        <v>1680</v>
      </c>
      <c r="F1218" t="s">
        <v>1679</v>
      </c>
      <c r="G1218" t="s">
        <v>120</v>
      </c>
      <c r="H1218" t="s">
        <v>34</v>
      </c>
      <c r="I1218" t="s">
        <v>297</v>
      </c>
      <c r="J1218" t="s">
        <v>96</v>
      </c>
    </row>
    <row r="1219" spans="1:10">
      <c r="A1219" t="str">
        <f t="shared" ref="A1219:A1282" si="38">CONCATENATE(D1219," ",E1219)</f>
        <v>GAETAN MARCHANDISE</v>
      </c>
      <c r="B1219" t="str">
        <f t="shared" ref="B1219:B1282" si="39">CONCATENATE(H1219," ",J1219)</f>
        <v>SAINT LAURENT NOUAN TRIATHLON Vétéran</v>
      </c>
      <c r="C1219" t="s">
        <v>1678</v>
      </c>
      <c r="D1219" t="s">
        <v>1677</v>
      </c>
      <c r="E1219" t="s">
        <v>1676</v>
      </c>
      <c r="F1219" t="s">
        <v>1675</v>
      </c>
      <c r="G1219" t="s">
        <v>21</v>
      </c>
      <c r="H1219" t="s">
        <v>34</v>
      </c>
      <c r="I1219" t="s">
        <v>84</v>
      </c>
      <c r="J1219" t="s">
        <v>96</v>
      </c>
    </row>
    <row r="1220" spans="1:10">
      <c r="A1220" t="str">
        <f t="shared" si="38"/>
        <v>Matheo METEAU</v>
      </c>
      <c r="B1220" t="str">
        <f t="shared" si="39"/>
        <v>SAINT LAURENT NOUAN TRIATHLON Poussin</v>
      </c>
      <c r="C1220" t="s">
        <v>1674</v>
      </c>
      <c r="D1220" t="s">
        <v>1673</v>
      </c>
      <c r="E1220" t="s">
        <v>1672</v>
      </c>
      <c r="F1220" t="s">
        <v>1671</v>
      </c>
      <c r="G1220" t="s">
        <v>21</v>
      </c>
      <c r="H1220" t="s">
        <v>34</v>
      </c>
      <c r="I1220" t="s">
        <v>205</v>
      </c>
      <c r="J1220" t="s">
        <v>35</v>
      </c>
    </row>
    <row r="1221" spans="1:10">
      <c r="A1221" t="str">
        <f t="shared" si="38"/>
        <v>LOUNA MONTILLON</v>
      </c>
      <c r="B1221" t="str">
        <f t="shared" si="39"/>
        <v>SAINT LAURENT NOUAN TRIATHLON Benjamin</v>
      </c>
      <c r="C1221" t="s">
        <v>1670</v>
      </c>
      <c r="D1221" t="s">
        <v>1669</v>
      </c>
      <c r="E1221" t="s">
        <v>1668</v>
      </c>
      <c r="F1221" t="s">
        <v>1667</v>
      </c>
      <c r="G1221" t="s">
        <v>120</v>
      </c>
      <c r="H1221" t="s">
        <v>34</v>
      </c>
      <c r="I1221" t="s">
        <v>205</v>
      </c>
      <c r="J1221" t="s">
        <v>22</v>
      </c>
    </row>
    <row r="1222" spans="1:10">
      <c r="A1222" t="str">
        <f t="shared" si="38"/>
        <v>Xavier PIOU</v>
      </c>
      <c r="B1222" t="str">
        <f t="shared" si="39"/>
        <v>SAINT LAURENT NOUAN TRIATHLON Vétéran</v>
      </c>
      <c r="C1222" t="s">
        <v>1666</v>
      </c>
      <c r="D1222" t="s">
        <v>1213</v>
      </c>
      <c r="E1222" t="s">
        <v>1665</v>
      </c>
      <c r="F1222" t="s">
        <v>1664</v>
      </c>
      <c r="G1222" t="s">
        <v>21</v>
      </c>
      <c r="H1222" t="s">
        <v>34</v>
      </c>
      <c r="I1222" t="s">
        <v>84</v>
      </c>
      <c r="J1222" t="s">
        <v>96</v>
      </c>
    </row>
    <row r="1223" spans="1:10">
      <c r="A1223" t="str">
        <f t="shared" si="38"/>
        <v>Neo POIRSON</v>
      </c>
      <c r="B1223" t="str">
        <f t="shared" si="39"/>
        <v>SAINT LAURENT NOUAN TRIATHLON Benjamin</v>
      </c>
      <c r="C1223" t="s">
        <v>1663</v>
      </c>
      <c r="D1223" t="s">
        <v>1662</v>
      </c>
      <c r="E1223" t="s">
        <v>1661</v>
      </c>
      <c r="F1223" t="s">
        <v>1660</v>
      </c>
      <c r="G1223" t="s">
        <v>21</v>
      </c>
      <c r="H1223" t="s">
        <v>34</v>
      </c>
      <c r="I1223" t="s">
        <v>205</v>
      </c>
      <c r="J1223" t="s">
        <v>22</v>
      </c>
    </row>
    <row r="1224" spans="1:10">
      <c r="A1224" t="str">
        <f t="shared" si="38"/>
        <v>Stanislas POUPOT</v>
      </c>
      <c r="B1224" t="str">
        <f t="shared" si="39"/>
        <v>SAINT LAURENT NOUAN TRIATHLON Benjamin</v>
      </c>
      <c r="C1224" t="s">
        <v>1659</v>
      </c>
      <c r="D1224" t="s">
        <v>1658</v>
      </c>
      <c r="E1224" t="s">
        <v>1657</v>
      </c>
      <c r="F1224" t="s">
        <v>1656</v>
      </c>
      <c r="G1224" t="s">
        <v>21</v>
      </c>
      <c r="H1224" t="s">
        <v>34</v>
      </c>
      <c r="I1224" t="s">
        <v>205</v>
      </c>
      <c r="J1224" t="s">
        <v>22</v>
      </c>
    </row>
    <row r="1225" spans="1:10">
      <c r="A1225" t="str">
        <f t="shared" si="38"/>
        <v>Matteo ROBERT</v>
      </c>
      <c r="B1225" t="str">
        <f t="shared" si="39"/>
        <v>SAINT LAURENT NOUAN TRIATHLON Cadet</v>
      </c>
      <c r="C1225" t="s">
        <v>1653</v>
      </c>
      <c r="D1225" t="s">
        <v>1652</v>
      </c>
      <c r="E1225" t="s">
        <v>244</v>
      </c>
      <c r="F1225" t="s">
        <v>1651</v>
      </c>
      <c r="G1225" t="s">
        <v>21</v>
      </c>
      <c r="H1225" t="s">
        <v>34</v>
      </c>
      <c r="I1225" t="s">
        <v>205</v>
      </c>
      <c r="J1225" t="s">
        <v>20</v>
      </c>
    </row>
    <row r="1226" spans="1:10">
      <c r="A1226" t="str">
        <f t="shared" si="38"/>
        <v>Tony ROBERT</v>
      </c>
      <c r="B1226" t="str">
        <f t="shared" si="39"/>
        <v>SAINT LAURENT NOUAN TRIATHLON Vétéran</v>
      </c>
      <c r="C1226" t="s">
        <v>1655</v>
      </c>
      <c r="D1226" t="s">
        <v>1006</v>
      </c>
      <c r="E1226" t="s">
        <v>244</v>
      </c>
      <c r="F1226" t="s">
        <v>1654</v>
      </c>
      <c r="G1226" t="s">
        <v>21</v>
      </c>
      <c r="H1226" t="s">
        <v>34</v>
      </c>
      <c r="I1226" t="s">
        <v>297</v>
      </c>
      <c r="J1226" t="s">
        <v>96</v>
      </c>
    </row>
    <row r="1227" spans="1:10">
      <c r="A1227" t="str">
        <f t="shared" si="38"/>
        <v>Raphael ROBERT</v>
      </c>
      <c r="B1227" t="str">
        <f t="shared" si="39"/>
        <v>SAINT LAURENT NOUAN TRIATHLON Poussin</v>
      </c>
      <c r="C1227" t="s">
        <v>5020</v>
      </c>
      <c r="D1227" t="s">
        <v>3608</v>
      </c>
      <c r="E1227" t="s">
        <v>244</v>
      </c>
      <c r="F1227" t="s">
        <v>5019</v>
      </c>
      <c r="G1227" t="s">
        <v>21</v>
      </c>
      <c r="H1227" t="s">
        <v>34</v>
      </c>
      <c r="I1227" t="s">
        <v>205</v>
      </c>
      <c r="J1227" t="s">
        <v>35</v>
      </c>
    </row>
    <row r="1228" spans="1:10">
      <c r="A1228" t="str">
        <f t="shared" si="38"/>
        <v>Manon ROBERT</v>
      </c>
      <c r="B1228" t="str">
        <f t="shared" si="39"/>
        <v>SAINT LAURENT NOUAN TRIATHLON Benjamin</v>
      </c>
      <c r="C1228" t="s">
        <v>5018</v>
      </c>
      <c r="D1228" t="s">
        <v>605</v>
      </c>
      <c r="E1228" t="s">
        <v>244</v>
      </c>
      <c r="F1228" t="s">
        <v>5017</v>
      </c>
      <c r="G1228" t="s">
        <v>120</v>
      </c>
      <c r="H1228" t="s">
        <v>34</v>
      </c>
      <c r="I1228" t="s">
        <v>205</v>
      </c>
      <c r="J1228" t="s">
        <v>22</v>
      </c>
    </row>
    <row r="1229" spans="1:10">
      <c r="A1229" t="str">
        <f t="shared" si="38"/>
        <v xml:space="preserve">Chloe ROBERT </v>
      </c>
      <c r="B1229" t="str">
        <f t="shared" si="39"/>
        <v>SAINT LAURENT NOUAN TRIATHLON Minime</v>
      </c>
      <c r="C1229" t="s">
        <v>5016</v>
      </c>
      <c r="D1229" t="s">
        <v>570</v>
      </c>
      <c r="E1229" t="s">
        <v>5015</v>
      </c>
      <c r="F1229" t="s">
        <v>5014</v>
      </c>
      <c r="G1229" t="s">
        <v>120</v>
      </c>
      <c r="H1229" t="s">
        <v>34</v>
      </c>
      <c r="I1229" t="s">
        <v>205</v>
      </c>
      <c r="J1229" t="s">
        <v>23</v>
      </c>
    </row>
    <row r="1230" spans="1:10">
      <c r="A1230" t="str">
        <f t="shared" si="38"/>
        <v>Beline THIOU</v>
      </c>
      <c r="B1230" t="str">
        <f t="shared" si="39"/>
        <v>SAINT LAURENT NOUAN TRIATHLON Benjamin</v>
      </c>
      <c r="C1230" t="s">
        <v>5013</v>
      </c>
      <c r="D1230" t="s">
        <v>5012</v>
      </c>
      <c r="E1230" t="s">
        <v>5011</v>
      </c>
      <c r="F1230" t="s">
        <v>5010</v>
      </c>
      <c r="G1230" t="s">
        <v>120</v>
      </c>
      <c r="H1230" t="s">
        <v>34</v>
      </c>
      <c r="I1230" t="s">
        <v>205</v>
      </c>
      <c r="J1230" t="s">
        <v>22</v>
      </c>
    </row>
    <row r="1231" spans="1:10">
      <c r="A1231" t="str">
        <f t="shared" si="38"/>
        <v>Arthur THOREAU</v>
      </c>
      <c r="B1231" t="str">
        <f t="shared" si="39"/>
        <v>SAINT LAURENT NOUAN TRIATHLON Senior</v>
      </c>
      <c r="C1231" t="s">
        <v>5009</v>
      </c>
      <c r="D1231" t="s">
        <v>458</v>
      </c>
      <c r="E1231" t="s">
        <v>5008</v>
      </c>
      <c r="F1231" t="s">
        <v>5007</v>
      </c>
      <c r="G1231" t="s">
        <v>21</v>
      </c>
      <c r="H1231" t="s">
        <v>34</v>
      </c>
      <c r="I1231" t="s">
        <v>84</v>
      </c>
      <c r="J1231" t="s">
        <v>83</v>
      </c>
    </row>
    <row r="1232" spans="1:10">
      <c r="A1232" t="str">
        <f t="shared" si="38"/>
        <v>Thierry TOURETTE</v>
      </c>
      <c r="B1232" t="str">
        <f t="shared" si="39"/>
        <v>SAINT LAURENT NOUAN TRIATHLON Vétéran</v>
      </c>
      <c r="C1232" t="s">
        <v>5006</v>
      </c>
      <c r="D1232" t="s">
        <v>2481</v>
      </c>
      <c r="E1232" t="s">
        <v>5003</v>
      </c>
      <c r="F1232" t="s">
        <v>5005</v>
      </c>
      <c r="G1232" t="s">
        <v>21</v>
      </c>
      <c r="H1232" t="s">
        <v>34</v>
      </c>
      <c r="I1232" t="s">
        <v>297</v>
      </c>
      <c r="J1232" t="s">
        <v>96</v>
      </c>
    </row>
    <row r="1233" spans="1:10">
      <c r="A1233" t="str">
        <f t="shared" si="38"/>
        <v>Alexis TOURETTE</v>
      </c>
      <c r="B1233" t="str">
        <f t="shared" si="39"/>
        <v>SAINT LAURENT NOUAN TRIATHLON Minime</v>
      </c>
      <c r="C1233" t="s">
        <v>5004</v>
      </c>
      <c r="D1233" t="s">
        <v>112</v>
      </c>
      <c r="E1233" t="s">
        <v>5003</v>
      </c>
      <c r="F1233" t="s">
        <v>5002</v>
      </c>
      <c r="G1233" t="s">
        <v>21</v>
      </c>
      <c r="H1233" t="s">
        <v>34</v>
      </c>
      <c r="I1233" t="s">
        <v>205</v>
      </c>
      <c r="J1233" t="s">
        <v>23</v>
      </c>
    </row>
    <row r="1234" spans="1:10">
      <c r="A1234" t="str">
        <f t="shared" si="38"/>
        <v>Jean Francois TOUZE</v>
      </c>
      <c r="B1234" t="str">
        <f t="shared" si="39"/>
        <v>SAINT LAURENT NOUAN TRIATHLON Vétéran</v>
      </c>
      <c r="C1234" t="s">
        <v>5001</v>
      </c>
      <c r="D1234" t="s">
        <v>2049</v>
      </c>
      <c r="E1234" t="s">
        <v>5000</v>
      </c>
      <c r="F1234" t="s">
        <v>4999</v>
      </c>
      <c r="G1234" t="s">
        <v>21</v>
      </c>
      <c r="H1234" t="s">
        <v>34</v>
      </c>
      <c r="I1234" t="s">
        <v>84</v>
      </c>
      <c r="J1234" t="s">
        <v>96</v>
      </c>
    </row>
    <row r="1235" spans="1:10">
      <c r="A1235" t="str">
        <f t="shared" si="38"/>
        <v>Matthieu TREMBLAY</v>
      </c>
      <c r="B1235" t="str">
        <f t="shared" si="39"/>
        <v>SAINT LAURENT NOUAN TRIATHLON Cadet</v>
      </c>
      <c r="C1235" t="s">
        <v>4998</v>
      </c>
      <c r="D1235" t="s">
        <v>274</v>
      </c>
      <c r="E1235" t="s">
        <v>4995</v>
      </c>
      <c r="F1235" t="s">
        <v>4997</v>
      </c>
      <c r="G1235" t="s">
        <v>21</v>
      </c>
      <c r="H1235" t="s">
        <v>34</v>
      </c>
      <c r="I1235" t="s">
        <v>205</v>
      </c>
      <c r="J1235" t="s">
        <v>20</v>
      </c>
    </row>
    <row r="1236" spans="1:10">
      <c r="A1236" t="str">
        <f t="shared" si="38"/>
        <v>Fabrice TREMBLAY</v>
      </c>
      <c r="B1236" t="str">
        <f t="shared" si="39"/>
        <v>SAINT LAURENT NOUAN TRIATHLON Vétéran</v>
      </c>
      <c r="C1236" t="s">
        <v>4996</v>
      </c>
      <c r="D1236" t="s">
        <v>1869</v>
      </c>
      <c r="E1236" t="s">
        <v>4995</v>
      </c>
      <c r="F1236" t="s">
        <v>4994</v>
      </c>
      <c r="G1236" t="s">
        <v>21</v>
      </c>
      <c r="H1236" t="s">
        <v>34</v>
      </c>
      <c r="I1236" t="s">
        <v>297</v>
      </c>
      <c r="J1236" t="s">
        <v>96</v>
      </c>
    </row>
    <row r="1237" spans="1:10">
      <c r="A1237" t="str">
        <f t="shared" si="38"/>
        <v>EWEN ZEMO</v>
      </c>
      <c r="B1237" t="str">
        <f t="shared" si="39"/>
        <v>SAINT LAURENT NOUAN TRIATHLON Benjamin</v>
      </c>
      <c r="C1237" t="s">
        <v>4993</v>
      </c>
      <c r="D1237" t="s">
        <v>4992</v>
      </c>
      <c r="E1237" t="s">
        <v>4991</v>
      </c>
      <c r="F1237" t="s">
        <v>4990</v>
      </c>
      <c r="G1237" t="s">
        <v>21</v>
      </c>
      <c r="H1237" t="s">
        <v>34</v>
      </c>
      <c r="I1237" t="s">
        <v>205</v>
      </c>
      <c r="J1237" t="s">
        <v>22</v>
      </c>
    </row>
    <row r="1238" spans="1:10">
      <c r="A1238" t="str">
        <f t="shared" si="38"/>
        <v>Arthur AIGLEHOUX</v>
      </c>
      <c r="B1238" t="str">
        <f t="shared" si="39"/>
        <v>T.C. JOUE LES TOURS Cadet</v>
      </c>
      <c r="C1238" t="s">
        <v>4989</v>
      </c>
      <c r="D1238" t="s">
        <v>458</v>
      </c>
      <c r="E1238" t="s">
        <v>4988</v>
      </c>
      <c r="F1238" t="s">
        <v>4987</v>
      </c>
      <c r="G1238" t="s">
        <v>21</v>
      </c>
      <c r="H1238" t="s">
        <v>27</v>
      </c>
      <c r="I1238" t="s">
        <v>205</v>
      </c>
      <c r="J1238" t="s">
        <v>20</v>
      </c>
    </row>
    <row r="1239" spans="1:10">
      <c r="A1239" t="str">
        <f t="shared" si="38"/>
        <v>Emilie AILLERIE</v>
      </c>
      <c r="B1239" t="str">
        <f t="shared" si="39"/>
        <v>T.C. JOUE LES TOURS Vétéran</v>
      </c>
      <c r="C1239" t="s">
        <v>4986</v>
      </c>
      <c r="D1239" t="s">
        <v>439</v>
      </c>
      <c r="E1239" t="s">
        <v>4985</v>
      </c>
      <c r="F1239" t="s">
        <v>4984</v>
      </c>
      <c r="G1239" t="s">
        <v>120</v>
      </c>
      <c r="H1239" t="s">
        <v>27</v>
      </c>
      <c r="I1239" t="s">
        <v>115</v>
      </c>
      <c r="J1239" t="s">
        <v>96</v>
      </c>
    </row>
    <row r="1240" spans="1:10">
      <c r="A1240" t="str">
        <f t="shared" si="38"/>
        <v>EMMANUEL ALLIOT</v>
      </c>
      <c r="B1240" t="str">
        <f t="shared" si="39"/>
        <v>T.C. JOUE LES TOURS Vétéran</v>
      </c>
      <c r="C1240" t="s">
        <v>4983</v>
      </c>
      <c r="D1240" t="s">
        <v>2249</v>
      </c>
      <c r="E1240" t="s">
        <v>4982</v>
      </c>
      <c r="F1240" t="s">
        <v>4981</v>
      </c>
      <c r="G1240" t="s">
        <v>21</v>
      </c>
      <c r="H1240" t="s">
        <v>27</v>
      </c>
      <c r="I1240" t="s">
        <v>115</v>
      </c>
      <c r="J1240" t="s">
        <v>96</v>
      </c>
    </row>
    <row r="1241" spans="1:10">
      <c r="A1241" t="str">
        <f t="shared" si="38"/>
        <v>Jeremie ALONZEAU PYRAM</v>
      </c>
      <c r="B1241" t="str">
        <f t="shared" si="39"/>
        <v>T.C. JOUE LES TOURS Senior</v>
      </c>
      <c r="C1241" t="s">
        <v>4980</v>
      </c>
      <c r="D1241" t="s">
        <v>4979</v>
      </c>
      <c r="E1241" t="s">
        <v>4978</v>
      </c>
      <c r="F1241" t="s">
        <v>4977</v>
      </c>
      <c r="G1241" t="s">
        <v>21</v>
      </c>
      <c r="H1241" t="s">
        <v>27</v>
      </c>
      <c r="I1241" t="s">
        <v>84</v>
      </c>
      <c r="J1241" t="s">
        <v>83</v>
      </c>
    </row>
    <row r="1242" spans="1:10">
      <c r="A1242" t="str">
        <f t="shared" si="38"/>
        <v>Manuel AMAND</v>
      </c>
      <c r="B1242" t="str">
        <f t="shared" si="39"/>
        <v>T.C. JOUE LES TOURS Senior</v>
      </c>
      <c r="C1242" t="s">
        <v>4976</v>
      </c>
      <c r="D1242" t="s">
        <v>1837</v>
      </c>
      <c r="E1242" t="s">
        <v>4975</v>
      </c>
      <c r="F1242" t="s">
        <v>4974</v>
      </c>
      <c r="G1242" t="s">
        <v>21</v>
      </c>
      <c r="H1242" t="s">
        <v>27</v>
      </c>
      <c r="I1242" t="s">
        <v>84</v>
      </c>
      <c r="J1242" t="s">
        <v>83</v>
      </c>
    </row>
    <row r="1243" spans="1:10">
      <c r="A1243" t="str">
        <f t="shared" si="38"/>
        <v>Antoine AMAR</v>
      </c>
      <c r="B1243" t="str">
        <f t="shared" si="39"/>
        <v>T.C. JOUE LES TOURS Cadet</v>
      </c>
      <c r="C1243" t="s">
        <v>4973</v>
      </c>
      <c r="D1243" t="s">
        <v>2572</v>
      </c>
      <c r="E1243" t="s">
        <v>4970</v>
      </c>
      <c r="F1243" t="s">
        <v>4972</v>
      </c>
      <c r="G1243" t="s">
        <v>21</v>
      </c>
      <c r="H1243" t="s">
        <v>27</v>
      </c>
      <c r="I1243" t="s">
        <v>205</v>
      </c>
      <c r="J1243" t="s">
        <v>20</v>
      </c>
    </row>
    <row r="1244" spans="1:10">
      <c r="A1244" t="str">
        <f t="shared" si="38"/>
        <v>Laurent AMAR</v>
      </c>
      <c r="B1244" t="str">
        <f t="shared" si="39"/>
        <v>T.C. JOUE LES TOURS Vétéran</v>
      </c>
      <c r="C1244" t="s">
        <v>4971</v>
      </c>
      <c r="D1244" t="s">
        <v>179</v>
      </c>
      <c r="E1244" t="s">
        <v>4970</v>
      </c>
      <c r="F1244" t="s">
        <v>4969</v>
      </c>
      <c r="G1244" t="s">
        <v>21</v>
      </c>
      <c r="H1244" t="s">
        <v>27</v>
      </c>
      <c r="I1244" t="s">
        <v>84</v>
      </c>
      <c r="J1244" t="s">
        <v>96</v>
      </c>
    </row>
    <row r="1245" spans="1:10">
      <c r="A1245" t="str">
        <f t="shared" si="38"/>
        <v>Manon ANDRE</v>
      </c>
      <c r="B1245" t="str">
        <f t="shared" si="39"/>
        <v>T.C. JOUE LES TOURS Pupille</v>
      </c>
      <c r="C1245" t="s">
        <v>4968</v>
      </c>
      <c r="D1245" t="s">
        <v>605</v>
      </c>
      <c r="E1245" t="s">
        <v>3282</v>
      </c>
      <c r="F1245" t="s">
        <v>4967</v>
      </c>
      <c r="G1245" t="s">
        <v>120</v>
      </c>
      <c r="H1245" t="s">
        <v>27</v>
      </c>
      <c r="I1245" t="s">
        <v>205</v>
      </c>
      <c r="J1245" t="s">
        <v>32</v>
      </c>
    </row>
    <row r="1246" spans="1:10">
      <c r="A1246" t="str">
        <f t="shared" si="38"/>
        <v xml:space="preserve">Jonathan  ANTIGNY </v>
      </c>
      <c r="B1246" t="str">
        <f t="shared" si="39"/>
        <v>T.C. JOUE LES TOURS Vétéran</v>
      </c>
      <c r="C1246" t="s">
        <v>4966</v>
      </c>
      <c r="D1246" t="s">
        <v>4965</v>
      </c>
      <c r="E1246" t="s">
        <v>4964</v>
      </c>
      <c r="F1246" t="s">
        <v>4963</v>
      </c>
      <c r="G1246" t="s">
        <v>21</v>
      </c>
      <c r="H1246" t="s">
        <v>27</v>
      </c>
      <c r="I1246" t="s">
        <v>84</v>
      </c>
      <c r="J1246" t="s">
        <v>96</v>
      </c>
    </row>
    <row r="1247" spans="1:10">
      <c r="A1247" t="str">
        <f t="shared" si="38"/>
        <v>Arnaud ARSUFFI</v>
      </c>
      <c r="B1247" t="str">
        <f t="shared" si="39"/>
        <v>T.C. JOUE LES TOURS Senior</v>
      </c>
      <c r="C1247" t="s">
        <v>4962</v>
      </c>
      <c r="D1247" t="s">
        <v>769</v>
      </c>
      <c r="E1247" t="s">
        <v>4961</v>
      </c>
      <c r="F1247" t="s">
        <v>4960</v>
      </c>
      <c r="G1247" t="s">
        <v>21</v>
      </c>
      <c r="H1247" t="s">
        <v>27</v>
      </c>
      <c r="I1247" t="s">
        <v>84</v>
      </c>
      <c r="J1247" t="s">
        <v>83</v>
      </c>
    </row>
    <row r="1248" spans="1:10">
      <c r="A1248" t="str">
        <f t="shared" si="38"/>
        <v>Yannick AUBERTIN</v>
      </c>
      <c r="B1248" t="str">
        <f t="shared" si="39"/>
        <v>T.C. JOUE LES TOURS Senior</v>
      </c>
      <c r="C1248" t="s">
        <v>4959</v>
      </c>
      <c r="D1248" t="s">
        <v>473</v>
      </c>
      <c r="E1248" t="s">
        <v>4958</v>
      </c>
      <c r="F1248" t="s">
        <v>4957</v>
      </c>
      <c r="G1248" t="s">
        <v>21</v>
      </c>
      <c r="H1248" t="s">
        <v>27</v>
      </c>
      <c r="I1248" t="s">
        <v>84</v>
      </c>
      <c r="J1248" t="s">
        <v>83</v>
      </c>
    </row>
    <row r="1249" spans="1:10">
      <c r="A1249" t="str">
        <f t="shared" si="38"/>
        <v>Justine BALLEREAU</v>
      </c>
      <c r="B1249" t="str">
        <f t="shared" si="39"/>
        <v>T.C. JOUE LES TOURS Senior</v>
      </c>
      <c r="C1249" t="s">
        <v>4956</v>
      </c>
      <c r="D1249" t="s">
        <v>938</v>
      </c>
      <c r="E1249" t="s">
        <v>4955</v>
      </c>
      <c r="F1249" t="s">
        <v>4954</v>
      </c>
      <c r="G1249" t="s">
        <v>120</v>
      </c>
      <c r="H1249" t="s">
        <v>27</v>
      </c>
      <c r="I1249" t="s">
        <v>115</v>
      </c>
      <c r="J1249" t="s">
        <v>83</v>
      </c>
    </row>
    <row r="1250" spans="1:10">
      <c r="A1250" t="str">
        <f t="shared" si="38"/>
        <v>ALEXANDRA BARDET</v>
      </c>
      <c r="B1250" t="str">
        <f t="shared" si="39"/>
        <v>T.C. JOUE LES TOURS Vétéran</v>
      </c>
      <c r="C1250" t="s">
        <v>4953</v>
      </c>
      <c r="D1250" t="s">
        <v>3790</v>
      </c>
      <c r="E1250" t="s">
        <v>4952</v>
      </c>
      <c r="F1250" t="s">
        <v>4951</v>
      </c>
      <c r="G1250" t="s">
        <v>120</v>
      </c>
      <c r="H1250" t="s">
        <v>27</v>
      </c>
      <c r="I1250" t="s">
        <v>84</v>
      </c>
      <c r="J1250" t="s">
        <v>96</v>
      </c>
    </row>
    <row r="1251" spans="1:10">
      <c r="A1251" t="str">
        <f t="shared" si="38"/>
        <v>Thomas BARRICOURT</v>
      </c>
      <c r="B1251" t="str">
        <f t="shared" si="39"/>
        <v>T.C. JOUE LES TOURS Vétéran</v>
      </c>
      <c r="C1251" t="s">
        <v>4950</v>
      </c>
      <c r="D1251" t="s">
        <v>135</v>
      </c>
      <c r="E1251" t="s">
        <v>4949</v>
      </c>
      <c r="F1251" t="s">
        <v>4948</v>
      </c>
      <c r="G1251" t="s">
        <v>21</v>
      </c>
      <c r="H1251" t="s">
        <v>27</v>
      </c>
      <c r="I1251" t="s">
        <v>84</v>
      </c>
      <c r="J1251" t="s">
        <v>96</v>
      </c>
    </row>
    <row r="1252" spans="1:10">
      <c r="A1252" t="str">
        <f t="shared" si="38"/>
        <v>LOIS BEIGNEUX</v>
      </c>
      <c r="B1252" t="str">
        <f t="shared" si="39"/>
        <v>T.C. JOUE LES TOURS Minime</v>
      </c>
      <c r="C1252" t="s">
        <v>4947</v>
      </c>
      <c r="D1252" t="s">
        <v>4946</v>
      </c>
      <c r="E1252" t="s">
        <v>4943</v>
      </c>
      <c r="F1252" t="s">
        <v>1388</v>
      </c>
      <c r="G1252" t="s">
        <v>21</v>
      </c>
      <c r="H1252" t="s">
        <v>27</v>
      </c>
      <c r="I1252" t="s">
        <v>205</v>
      </c>
      <c r="J1252" t="s">
        <v>23</v>
      </c>
    </row>
    <row r="1253" spans="1:10">
      <c r="A1253" t="str">
        <f t="shared" si="38"/>
        <v>AXELLE BEIGNEUX</v>
      </c>
      <c r="B1253" t="str">
        <f t="shared" si="39"/>
        <v>T.C. JOUE LES TOURS Benjamin</v>
      </c>
      <c r="C1253" t="s">
        <v>4945</v>
      </c>
      <c r="D1253" t="s">
        <v>4944</v>
      </c>
      <c r="E1253" t="s">
        <v>4943</v>
      </c>
      <c r="F1253" t="s">
        <v>4942</v>
      </c>
      <c r="G1253" t="s">
        <v>120</v>
      </c>
      <c r="H1253" t="s">
        <v>27</v>
      </c>
      <c r="I1253" t="s">
        <v>205</v>
      </c>
      <c r="J1253" t="s">
        <v>22</v>
      </c>
    </row>
    <row r="1254" spans="1:10">
      <c r="A1254" t="str">
        <f t="shared" si="38"/>
        <v xml:space="preserve">Sylvain  BERTHELOT </v>
      </c>
      <c r="B1254" t="str">
        <f t="shared" si="39"/>
        <v>T.C. JOUE LES TOURS Vétéran</v>
      </c>
      <c r="C1254" t="s">
        <v>4941</v>
      </c>
      <c r="D1254" t="s">
        <v>4940</v>
      </c>
      <c r="E1254" t="s">
        <v>4939</v>
      </c>
      <c r="F1254" t="s">
        <v>4938</v>
      </c>
      <c r="G1254" t="s">
        <v>21</v>
      </c>
      <c r="H1254" t="s">
        <v>27</v>
      </c>
      <c r="I1254" t="s">
        <v>84</v>
      </c>
      <c r="J1254" t="s">
        <v>96</v>
      </c>
    </row>
    <row r="1255" spans="1:10">
      <c r="A1255" t="str">
        <f t="shared" si="38"/>
        <v xml:space="preserve">Jeremy  BESSONNET </v>
      </c>
      <c r="B1255" t="str">
        <f t="shared" si="39"/>
        <v>T.C. JOUE LES TOURS Vétéran</v>
      </c>
      <c r="C1255" t="s">
        <v>4937</v>
      </c>
      <c r="D1255" t="s">
        <v>4936</v>
      </c>
      <c r="E1255" t="s">
        <v>4935</v>
      </c>
      <c r="F1255" t="s">
        <v>4934</v>
      </c>
      <c r="G1255" t="s">
        <v>21</v>
      </c>
      <c r="H1255" t="s">
        <v>27</v>
      </c>
      <c r="I1255" t="s">
        <v>84</v>
      </c>
      <c r="J1255" t="s">
        <v>96</v>
      </c>
    </row>
    <row r="1256" spans="1:10">
      <c r="A1256" t="str">
        <f t="shared" si="38"/>
        <v>Remi BEZAT</v>
      </c>
      <c r="B1256" t="str">
        <f t="shared" si="39"/>
        <v>T.C. JOUE LES TOURS Senior</v>
      </c>
      <c r="C1256" t="s">
        <v>4933</v>
      </c>
      <c r="D1256" t="s">
        <v>819</v>
      </c>
      <c r="E1256" t="s">
        <v>4932</v>
      </c>
      <c r="F1256" t="s">
        <v>4931</v>
      </c>
      <c r="G1256" t="s">
        <v>21</v>
      </c>
      <c r="H1256" t="s">
        <v>27</v>
      </c>
      <c r="I1256" t="s">
        <v>84</v>
      </c>
      <c r="J1256" t="s">
        <v>83</v>
      </c>
    </row>
    <row r="1257" spans="1:10">
      <c r="A1257" t="str">
        <f t="shared" si="38"/>
        <v>Laurence BOIS</v>
      </c>
      <c r="B1257" t="str">
        <f t="shared" si="39"/>
        <v>T.C. JOUE LES TOURS Vétéran</v>
      </c>
      <c r="C1257" t="s">
        <v>4930</v>
      </c>
      <c r="D1257" t="s">
        <v>979</v>
      </c>
      <c r="E1257" t="s">
        <v>4929</v>
      </c>
      <c r="F1257" t="s">
        <v>4928</v>
      </c>
      <c r="G1257" t="s">
        <v>120</v>
      </c>
      <c r="H1257" t="s">
        <v>27</v>
      </c>
      <c r="I1257" t="s">
        <v>84</v>
      </c>
      <c r="J1257" t="s">
        <v>96</v>
      </c>
    </row>
    <row r="1258" spans="1:10">
      <c r="A1258" t="str">
        <f t="shared" si="38"/>
        <v>Cyril BORDOT</v>
      </c>
      <c r="B1258" t="str">
        <f t="shared" si="39"/>
        <v>T.C. JOUE LES TOURS Vétéran</v>
      </c>
      <c r="C1258" t="s">
        <v>4927</v>
      </c>
      <c r="D1258" t="s">
        <v>899</v>
      </c>
      <c r="E1258" t="s">
        <v>4926</v>
      </c>
      <c r="F1258" t="s">
        <v>4925</v>
      </c>
      <c r="G1258" t="s">
        <v>21</v>
      </c>
      <c r="H1258" t="s">
        <v>27</v>
      </c>
      <c r="I1258" t="s">
        <v>84</v>
      </c>
      <c r="J1258" t="s">
        <v>96</v>
      </c>
    </row>
    <row r="1259" spans="1:10">
      <c r="A1259" t="str">
        <f t="shared" si="38"/>
        <v>THIERRY BOUCHAREINE</v>
      </c>
      <c r="B1259" t="str">
        <f t="shared" si="39"/>
        <v>T.C. JOUE LES TOURS Vétéran</v>
      </c>
      <c r="C1259" t="s">
        <v>4924</v>
      </c>
      <c r="D1259" t="s">
        <v>545</v>
      </c>
      <c r="E1259" t="s">
        <v>4923</v>
      </c>
      <c r="F1259" t="s">
        <v>4922</v>
      </c>
      <c r="G1259" t="s">
        <v>21</v>
      </c>
      <c r="H1259" t="s">
        <v>27</v>
      </c>
      <c r="I1259" t="s">
        <v>84</v>
      </c>
      <c r="J1259" t="s">
        <v>96</v>
      </c>
    </row>
    <row r="1260" spans="1:10">
      <c r="A1260" t="str">
        <f t="shared" si="38"/>
        <v>Nicolas BOULAY</v>
      </c>
      <c r="B1260" t="str">
        <f t="shared" si="39"/>
        <v>T.C. JOUE LES TOURS Vétéran</v>
      </c>
      <c r="C1260" t="s">
        <v>4921</v>
      </c>
      <c r="D1260" t="s">
        <v>87</v>
      </c>
      <c r="E1260" t="s">
        <v>4920</v>
      </c>
      <c r="F1260" t="s">
        <v>4919</v>
      </c>
      <c r="G1260" t="s">
        <v>21</v>
      </c>
      <c r="H1260" t="s">
        <v>27</v>
      </c>
      <c r="I1260" t="s">
        <v>115</v>
      </c>
      <c r="J1260" t="s">
        <v>96</v>
      </c>
    </row>
    <row r="1261" spans="1:10">
      <c r="A1261" t="str">
        <f t="shared" si="38"/>
        <v>Camil BOUNIF</v>
      </c>
      <c r="B1261" t="str">
        <f t="shared" si="39"/>
        <v>T.C. JOUE LES TOURS Pupille</v>
      </c>
      <c r="C1261" t="s">
        <v>4918</v>
      </c>
      <c r="D1261" t="s">
        <v>4917</v>
      </c>
      <c r="E1261" t="s">
        <v>4916</v>
      </c>
      <c r="F1261" t="s">
        <v>4915</v>
      </c>
      <c r="G1261" t="s">
        <v>21</v>
      </c>
      <c r="H1261" t="s">
        <v>27</v>
      </c>
      <c r="I1261" t="s">
        <v>205</v>
      </c>
      <c r="J1261" t="s">
        <v>32</v>
      </c>
    </row>
    <row r="1262" spans="1:10">
      <c r="A1262" t="str">
        <f t="shared" si="38"/>
        <v>STEPHANE BOURGES</v>
      </c>
      <c r="B1262" t="str">
        <f t="shared" si="39"/>
        <v>T.C. JOUE LES TOURS Vétéran</v>
      </c>
      <c r="C1262" t="s">
        <v>4914</v>
      </c>
      <c r="D1262" t="s">
        <v>549</v>
      </c>
      <c r="E1262" t="s">
        <v>4913</v>
      </c>
      <c r="F1262" t="s">
        <v>4912</v>
      </c>
      <c r="G1262" t="s">
        <v>21</v>
      </c>
      <c r="H1262" t="s">
        <v>27</v>
      </c>
      <c r="I1262" t="s">
        <v>84</v>
      </c>
      <c r="J1262" t="s">
        <v>96</v>
      </c>
    </row>
    <row r="1263" spans="1:10">
      <c r="A1263" t="str">
        <f t="shared" si="38"/>
        <v>Gregory BOURREAU</v>
      </c>
      <c r="B1263" t="str">
        <f t="shared" si="39"/>
        <v>T.C. JOUE LES TOURS Vétéran</v>
      </c>
      <c r="C1263" t="s">
        <v>4911</v>
      </c>
      <c r="D1263" t="s">
        <v>2210</v>
      </c>
      <c r="E1263" t="s">
        <v>3420</v>
      </c>
      <c r="F1263" t="s">
        <v>4910</v>
      </c>
      <c r="G1263" t="s">
        <v>21</v>
      </c>
      <c r="H1263" t="s">
        <v>27</v>
      </c>
      <c r="I1263" t="s">
        <v>84</v>
      </c>
      <c r="J1263" t="s">
        <v>96</v>
      </c>
    </row>
    <row r="1264" spans="1:10">
      <c r="A1264" t="str">
        <f t="shared" si="38"/>
        <v>Vincent BOUTET</v>
      </c>
      <c r="B1264" t="str">
        <f t="shared" si="39"/>
        <v>T.C. JOUE LES TOURS Vétéran</v>
      </c>
      <c r="C1264" t="s">
        <v>4909</v>
      </c>
      <c r="D1264" t="s">
        <v>623</v>
      </c>
      <c r="E1264" t="s">
        <v>4908</v>
      </c>
      <c r="F1264" t="s">
        <v>4907</v>
      </c>
      <c r="G1264" t="s">
        <v>21</v>
      </c>
      <c r="H1264" t="s">
        <v>27</v>
      </c>
      <c r="I1264" t="s">
        <v>84</v>
      </c>
      <c r="J1264" t="s">
        <v>96</v>
      </c>
    </row>
    <row r="1265" spans="1:10">
      <c r="A1265" t="str">
        <f t="shared" si="38"/>
        <v>Anthony BRAYON</v>
      </c>
      <c r="B1265" t="str">
        <f t="shared" si="39"/>
        <v>T.C. JOUE LES TOURS Senior</v>
      </c>
      <c r="C1265" t="s">
        <v>4906</v>
      </c>
      <c r="D1265" t="s">
        <v>1002</v>
      </c>
      <c r="E1265" t="s">
        <v>4905</v>
      </c>
      <c r="F1265" t="s">
        <v>4904</v>
      </c>
      <c r="G1265" t="s">
        <v>21</v>
      </c>
      <c r="H1265" t="s">
        <v>27</v>
      </c>
      <c r="I1265" t="s">
        <v>115</v>
      </c>
      <c r="J1265" t="s">
        <v>83</v>
      </c>
    </row>
    <row r="1266" spans="1:10">
      <c r="A1266" t="str">
        <f t="shared" si="38"/>
        <v>Stephane BRECHARD</v>
      </c>
      <c r="B1266" t="str">
        <f t="shared" si="39"/>
        <v>T.C. JOUE LES TOURS Vétéran</v>
      </c>
      <c r="C1266" t="s">
        <v>4903</v>
      </c>
      <c r="D1266" t="s">
        <v>186</v>
      </c>
      <c r="E1266" t="s">
        <v>4902</v>
      </c>
      <c r="F1266" t="s">
        <v>4901</v>
      </c>
      <c r="G1266" t="s">
        <v>21</v>
      </c>
      <c r="H1266" t="s">
        <v>27</v>
      </c>
      <c r="I1266" t="s">
        <v>84</v>
      </c>
      <c r="J1266" t="s">
        <v>96</v>
      </c>
    </row>
    <row r="1267" spans="1:10">
      <c r="A1267" t="str">
        <f t="shared" si="38"/>
        <v>Remi BRIERE</v>
      </c>
      <c r="B1267" t="str">
        <f t="shared" si="39"/>
        <v>T.C. JOUE LES TOURS Senior</v>
      </c>
      <c r="C1267" t="s">
        <v>4900</v>
      </c>
      <c r="D1267" t="s">
        <v>819</v>
      </c>
      <c r="E1267" t="s">
        <v>4899</v>
      </c>
      <c r="F1267" t="s">
        <v>4898</v>
      </c>
      <c r="G1267" t="s">
        <v>21</v>
      </c>
      <c r="H1267" t="s">
        <v>27</v>
      </c>
      <c r="I1267" t="s">
        <v>84</v>
      </c>
      <c r="J1267" t="s">
        <v>83</v>
      </c>
    </row>
    <row r="1268" spans="1:10">
      <c r="A1268" t="str">
        <f t="shared" si="38"/>
        <v>Romain BUCAILLE</v>
      </c>
      <c r="B1268" t="str">
        <f t="shared" si="39"/>
        <v>T.C. JOUE LES TOURS Senior</v>
      </c>
      <c r="C1268" t="s">
        <v>4897</v>
      </c>
      <c r="D1268" t="s">
        <v>1158</v>
      </c>
      <c r="E1268" t="s">
        <v>4896</v>
      </c>
      <c r="F1268" t="s">
        <v>4895</v>
      </c>
      <c r="G1268" t="s">
        <v>21</v>
      </c>
      <c r="H1268" t="s">
        <v>27</v>
      </c>
      <c r="I1268" t="s">
        <v>84</v>
      </c>
      <c r="J1268" t="s">
        <v>83</v>
      </c>
    </row>
    <row r="1269" spans="1:10">
      <c r="A1269" t="str">
        <f t="shared" si="38"/>
        <v>Maneck BUSCH</v>
      </c>
      <c r="B1269" t="str">
        <f t="shared" si="39"/>
        <v>T.C. JOUE LES TOURS Cadet</v>
      </c>
      <c r="C1269" t="s">
        <v>4894</v>
      </c>
      <c r="D1269" t="s">
        <v>4893</v>
      </c>
      <c r="E1269" t="s">
        <v>4892</v>
      </c>
      <c r="F1269" t="s">
        <v>4891</v>
      </c>
      <c r="G1269" t="s">
        <v>21</v>
      </c>
      <c r="H1269" t="s">
        <v>27</v>
      </c>
      <c r="I1269" t="s">
        <v>205</v>
      </c>
      <c r="J1269" t="s">
        <v>20</v>
      </c>
    </row>
    <row r="1270" spans="1:10">
      <c r="A1270" t="str">
        <f t="shared" si="38"/>
        <v>Martine CAILLE</v>
      </c>
      <c r="B1270" t="str">
        <f t="shared" si="39"/>
        <v>T.C. JOUE LES TOURS Vétéran</v>
      </c>
      <c r="C1270" t="s">
        <v>4890</v>
      </c>
      <c r="D1270" t="s">
        <v>4889</v>
      </c>
      <c r="E1270" t="s">
        <v>2837</v>
      </c>
      <c r="F1270" t="s">
        <v>4888</v>
      </c>
      <c r="G1270" t="s">
        <v>120</v>
      </c>
      <c r="H1270" t="s">
        <v>27</v>
      </c>
      <c r="I1270" t="s">
        <v>297</v>
      </c>
      <c r="J1270" t="s">
        <v>96</v>
      </c>
    </row>
    <row r="1271" spans="1:10">
      <c r="A1271" t="str">
        <f t="shared" si="38"/>
        <v>FABIEN CAILLE</v>
      </c>
      <c r="B1271" t="str">
        <f t="shared" si="39"/>
        <v>T.C. JOUE LES TOURS Vétéran</v>
      </c>
      <c r="C1271" t="s">
        <v>4887</v>
      </c>
      <c r="D1271" t="s">
        <v>2806</v>
      </c>
      <c r="E1271" t="s">
        <v>2837</v>
      </c>
      <c r="F1271" t="s">
        <v>4886</v>
      </c>
      <c r="G1271" t="s">
        <v>21</v>
      </c>
      <c r="H1271" t="s">
        <v>27</v>
      </c>
      <c r="I1271" t="s">
        <v>84</v>
      </c>
      <c r="J1271" t="s">
        <v>96</v>
      </c>
    </row>
    <row r="1272" spans="1:10">
      <c r="A1272" t="str">
        <f t="shared" si="38"/>
        <v>Elliot CAILLE</v>
      </c>
      <c r="B1272" t="str">
        <f t="shared" si="39"/>
        <v>T.C. JOUE LES TOURS Minime</v>
      </c>
      <c r="C1272" t="s">
        <v>4885</v>
      </c>
      <c r="D1272" t="s">
        <v>4884</v>
      </c>
      <c r="E1272" t="s">
        <v>2837</v>
      </c>
      <c r="F1272" t="s">
        <v>4883</v>
      </c>
      <c r="G1272" t="s">
        <v>21</v>
      </c>
      <c r="H1272" t="s">
        <v>27</v>
      </c>
      <c r="I1272" t="s">
        <v>205</v>
      </c>
      <c r="J1272" t="s">
        <v>23</v>
      </c>
    </row>
    <row r="1273" spans="1:10">
      <c r="A1273" t="str">
        <f t="shared" si="38"/>
        <v>LILOU CAILLE</v>
      </c>
      <c r="B1273" t="str">
        <f t="shared" si="39"/>
        <v>T.C. JOUE LES TOURS Pupille</v>
      </c>
      <c r="C1273" t="s">
        <v>4882</v>
      </c>
      <c r="D1273" t="s">
        <v>388</v>
      </c>
      <c r="E1273" t="s">
        <v>2837</v>
      </c>
      <c r="F1273" t="s">
        <v>4881</v>
      </c>
      <c r="G1273" t="s">
        <v>120</v>
      </c>
      <c r="H1273" t="s">
        <v>27</v>
      </c>
      <c r="I1273" t="s">
        <v>205</v>
      </c>
      <c r="J1273" t="s">
        <v>32</v>
      </c>
    </row>
    <row r="1274" spans="1:10">
      <c r="A1274" t="str">
        <f t="shared" si="38"/>
        <v>VIRGINIE CAILLE</v>
      </c>
      <c r="B1274" t="str">
        <f t="shared" si="39"/>
        <v>T.C. JOUE LES TOURS Vétéran</v>
      </c>
      <c r="C1274" t="s">
        <v>4880</v>
      </c>
      <c r="D1274" t="s">
        <v>4879</v>
      </c>
      <c r="E1274" t="s">
        <v>2837</v>
      </c>
      <c r="F1274" t="s">
        <v>4878</v>
      </c>
      <c r="G1274" t="s">
        <v>120</v>
      </c>
      <c r="H1274" t="s">
        <v>27</v>
      </c>
      <c r="I1274" t="s">
        <v>84</v>
      </c>
      <c r="J1274" t="s">
        <v>96</v>
      </c>
    </row>
    <row r="1275" spans="1:10">
      <c r="A1275" t="str">
        <f t="shared" si="38"/>
        <v>Vincent CAILLIS</v>
      </c>
      <c r="B1275" t="str">
        <f t="shared" si="39"/>
        <v>T.C. JOUE LES TOURS Vétéran</v>
      </c>
      <c r="C1275" t="s">
        <v>4877</v>
      </c>
      <c r="D1275" t="s">
        <v>623</v>
      </c>
      <c r="E1275" t="s">
        <v>4876</v>
      </c>
      <c r="F1275" t="s">
        <v>4875</v>
      </c>
      <c r="G1275" t="s">
        <v>21</v>
      </c>
      <c r="H1275" t="s">
        <v>27</v>
      </c>
      <c r="I1275" t="s">
        <v>115</v>
      </c>
      <c r="J1275" t="s">
        <v>96</v>
      </c>
    </row>
    <row r="1276" spans="1:10">
      <c r="A1276" t="str">
        <f t="shared" si="38"/>
        <v>Titouan CAILLY CHORLAY</v>
      </c>
      <c r="B1276" t="str">
        <f t="shared" si="39"/>
        <v>T.C. JOUE LES TOURS Pupille</v>
      </c>
      <c r="C1276" t="s">
        <v>4874</v>
      </c>
      <c r="D1276" t="s">
        <v>4873</v>
      </c>
      <c r="E1276" t="s">
        <v>4872</v>
      </c>
      <c r="F1276" t="s">
        <v>4871</v>
      </c>
      <c r="G1276" t="s">
        <v>21</v>
      </c>
      <c r="H1276" t="s">
        <v>27</v>
      </c>
      <c r="I1276" t="s">
        <v>205</v>
      </c>
      <c r="J1276" t="s">
        <v>32</v>
      </c>
    </row>
    <row r="1277" spans="1:10">
      <c r="A1277" t="str">
        <f t="shared" si="38"/>
        <v>Andreanne CARATY</v>
      </c>
      <c r="B1277" t="str">
        <f t="shared" si="39"/>
        <v>T.C. JOUE LES TOURS Senior</v>
      </c>
      <c r="C1277" t="s">
        <v>4870</v>
      </c>
      <c r="D1277" t="s">
        <v>4869</v>
      </c>
      <c r="E1277" t="s">
        <v>4868</v>
      </c>
      <c r="F1277" t="s">
        <v>4867</v>
      </c>
      <c r="G1277" t="s">
        <v>120</v>
      </c>
      <c r="H1277" t="s">
        <v>27</v>
      </c>
      <c r="I1277" t="s">
        <v>84</v>
      </c>
      <c r="J1277" t="s">
        <v>83</v>
      </c>
    </row>
    <row r="1278" spans="1:10">
      <c r="A1278" t="str">
        <f t="shared" si="38"/>
        <v>Ninon CHABROLLE LISSANDRE</v>
      </c>
      <c r="B1278" t="str">
        <f t="shared" si="39"/>
        <v>T.C. JOUE LES TOURS Minime</v>
      </c>
      <c r="C1278" t="s">
        <v>4866</v>
      </c>
      <c r="D1278" t="s">
        <v>4865</v>
      </c>
      <c r="E1278" t="s">
        <v>4864</v>
      </c>
      <c r="F1278" t="s">
        <v>4863</v>
      </c>
      <c r="G1278" t="s">
        <v>120</v>
      </c>
      <c r="H1278" t="s">
        <v>27</v>
      </c>
      <c r="I1278" t="s">
        <v>205</v>
      </c>
      <c r="J1278" t="s">
        <v>23</v>
      </c>
    </row>
    <row r="1279" spans="1:10">
      <c r="A1279" t="str">
        <f t="shared" si="38"/>
        <v>Waren CHALI</v>
      </c>
      <c r="B1279" t="str">
        <f t="shared" si="39"/>
        <v>T.C. JOUE LES TOURS Senior</v>
      </c>
      <c r="C1279" t="s">
        <v>4862</v>
      </c>
      <c r="D1279" t="s">
        <v>4861</v>
      </c>
      <c r="E1279" t="s">
        <v>4860</v>
      </c>
      <c r="F1279" t="s">
        <v>4859</v>
      </c>
      <c r="G1279" t="s">
        <v>21</v>
      </c>
      <c r="H1279" t="s">
        <v>27</v>
      </c>
      <c r="I1279" t="s">
        <v>84</v>
      </c>
      <c r="J1279" t="s">
        <v>83</v>
      </c>
    </row>
    <row r="1280" spans="1:10">
      <c r="A1280" t="str">
        <f t="shared" si="38"/>
        <v>MICKAEL CHALINE</v>
      </c>
      <c r="B1280" t="str">
        <f t="shared" si="39"/>
        <v>T.C. JOUE LES TOURS Vétéran</v>
      </c>
      <c r="C1280" t="s">
        <v>4858</v>
      </c>
      <c r="D1280" t="s">
        <v>2640</v>
      </c>
      <c r="E1280" t="s">
        <v>4857</v>
      </c>
      <c r="F1280" t="s">
        <v>4856</v>
      </c>
      <c r="G1280" t="s">
        <v>21</v>
      </c>
      <c r="H1280" t="s">
        <v>27</v>
      </c>
      <c r="I1280" t="s">
        <v>84</v>
      </c>
      <c r="J1280" t="s">
        <v>96</v>
      </c>
    </row>
    <row r="1281" spans="1:10">
      <c r="A1281" t="str">
        <f t="shared" si="38"/>
        <v>RAPHAEL CHALINE BILLAULT</v>
      </c>
      <c r="B1281" t="str">
        <f t="shared" si="39"/>
        <v>T.C. JOUE LES TOURS Pupille</v>
      </c>
      <c r="C1281" t="s">
        <v>4855</v>
      </c>
      <c r="D1281" t="s">
        <v>635</v>
      </c>
      <c r="E1281" t="s">
        <v>4854</v>
      </c>
      <c r="F1281" t="s">
        <v>4853</v>
      </c>
      <c r="G1281" t="s">
        <v>21</v>
      </c>
      <c r="H1281" t="s">
        <v>27</v>
      </c>
      <c r="I1281" t="s">
        <v>205</v>
      </c>
      <c r="J1281" t="s">
        <v>32</v>
      </c>
    </row>
    <row r="1282" spans="1:10">
      <c r="A1282" t="str">
        <f t="shared" si="38"/>
        <v>Yannis CHARTIER</v>
      </c>
      <c r="B1282" t="str">
        <f t="shared" si="39"/>
        <v>T.C. JOUE LES TOURS Senior</v>
      </c>
      <c r="C1282" t="s">
        <v>4852</v>
      </c>
      <c r="D1282" t="s">
        <v>4851</v>
      </c>
      <c r="E1282" t="s">
        <v>4850</v>
      </c>
      <c r="F1282" t="s">
        <v>4849</v>
      </c>
      <c r="G1282" t="s">
        <v>21</v>
      </c>
      <c r="H1282" t="s">
        <v>27</v>
      </c>
      <c r="I1282" t="s">
        <v>84</v>
      </c>
      <c r="J1282" t="s">
        <v>83</v>
      </c>
    </row>
    <row r="1283" spans="1:10">
      <c r="A1283" t="str">
        <f t="shared" ref="A1283:A1346" si="40">CONCATENATE(D1283," ",E1283)</f>
        <v>DAVID CHAUMET</v>
      </c>
      <c r="B1283" t="str">
        <f t="shared" ref="B1283:B1346" si="41">CONCATENATE(H1283," ",J1283)</f>
        <v>T.C. JOUE LES TOURS Vétéran</v>
      </c>
      <c r="C1283" t="s">
        <v>4848</v>
      </c>
      <c r="D1283" t="s">
        <v>975</v>
      </c>
      <c r="E1283" t="s">
        <v>4847</v>
      </c>
      <c r="F1283" t="s">
        <v>4846</v>
      </c>
      <c r="G1283" t="s">
        <v>21</v>
      </c>
      <c r="H1283" t="s">
        <v>27</v>
      </c>
      <c r="I1283" t="s">
        <v>84</v>
      </c>
      <c r="J1283" t="s">
        <v>96</v>
      </c>
    </row>
    <row r="1284" spans="1:10">
      <c r="A1284" t="str">
        <f t="shared" si="40"/>
        <v>JOCELYN CHEVALIER</v>
      </c>
      <c r="B1284" t="str">
        <f t="shared" si="41"/>
        <v>T.C. JOUE LES TOURS Vétéran</v>
      </c>
      <c r="C1284" t="s">
        <v>4845</v>
      </c>
      <c r="D1284" t="s">
        <v>4844</v>
      </c>
      <c r="E1284" t="s">
        <v>3397</v>
      </c>
      <c r="F1284" t="s">
        <v>4843</v>
      </c>
      <c r="G1284" t="s">
        <v>21</v>
      </c>
      <c r="H1284" t="s">
        <v>27</v>
      </c>
      <c r="I1284" t="s">
        <v>115</v>
      </c>
      <c r="J1284" t="s">
        <v>96</v>
      </c>
    </row>
    <row r="1285" spans="1:10">
      <c r="A1285" t="str">
        <f t="shared" si="40"/>
        <v>Sebastien CHEVALLIER</v>
      </c>
      <c r="B1285" t="str">
        <f t="shared" si="41"/>
        <v>T.C. JOUE LES TOURS Senior</v>
      </c>
      <c r="C1285" t="s">
        <v>4842</v>
      </c>
      <c r="D1285" t="s">
        <v>123</v>
      </c>
      <c r="E1285" t="s">
        <v>3182</v>
      </c>
      <c r="F1285" t="s">
        <v>4841</v>
      </c>
      <c r="G1285" t="s">
        <v>21</v>
      </c>
      <c r="H1285" t="s">
        <v>27</v>
      </c>
      <c r="I1285" t="s">
        <v>84</v>
      </c>
      <c r="J1285" t="s">
        <v>83</v>
      </c>
    </row>
    <row r="1286" spans="1:10">
      <c r="A1286" t="str">
        <f t="shared" si="40"/>
        <v>Liza CHEVALLIER</v>
      </c>
      <c r="B1286" t="str">
        <f t="shared" si="41"/>
        <v>T.C. JOUE LES TOURS Benjamin</v>
      </c>
      <c r="C1286" t="s">
        <v>4840</v>
      </c>
      <c r="D1286" t="s">
        <v>4839</v>
      </c>
      <c r="E1286" t="s">
        <v>3182</v>
      </c>
      <c r="F1286" t="s">
        <v>4838</v>
      </c>
      <c r="G1286" t="s">
        <v>120</v>
      </c>
      <c r="H1286" t="s">
        <v>27</v>
      </c>
      <c r="I1286" t="s">
        <v>205</v>
      </c>
      <c r="J1286" t="s">
        <v>22</v>
      </c>
    </row>
    <row r="1287" spans="1:10">
      <c r="A1287" t="str">
        <f t="shared" si="40"/>
        <v>SANDRINE CHEVARD</v>
      </c>
      <c r="B1287" t="str">
        <f t="shared" si="41"/>
        <v>T.C. JOUE LES TOURS Vétéran</v>
      </c>
      <c r="C1287" t="s">
        <v>4837</v>
      </c>
      <c r="D1287" t="s">
        <v>402</v>
      </c>
      <c r="E1287" t="s">
        <v>4834</v>
      </c>
      <c r="F1287" t="s">
        <v>4836</v>
      </c>
      <c r="G1287" t="s">
        <v>120</v>
      </c>
      <c r="H1287" t="s">
        <v>27</v>
      </c>
      <c r="I1287" t="s">
        <v>84</v>
      </c>
      <c r="J1287" t="s">
        <v>96</v>
      </c>
    </row>
    <row r="1288" spans="1:10">
      <c r="A1288" t="str">
        <f t="shared" si="40"/>
        <v>Mathilde CHEVARD</v>
      </c>
      <c r="B1288" t="str">
        <f t="shared" si="41"/>
        <v>T.C. JOUE LES TOURS Senior</v>
      </c>
      <c r="C1288" t="s">
        <v>4835</v>
      </c>
      <c r="D1288" t="s">
        <v>1511</v>
      </c>
      <c r="E1288" t="s">
        <v>4834</v>
      </c>
      <c r="F1288" t="s">
        <v>4833</v>
      </c>
      <c r="G1288" t="s">
        <v>120</v>
      </c>
      <c r="H1288" t="s">
        <v>27</v>
      </c>
      <c r="I1288" t="s">
        <v>84</v>
      </c>
      <c r="J1288" t="s">
        <v>83</v>
      </c>
    </row>
    <row r="1289" spans="1:10">
      <c r="A1289" t="str">
        <f t="shared" si="40"/>
        <v>FLAVIEN CHEVESSIER</v>
      </c>
      <c r="B1289" t="str">
        <f t="shared" si="41"/>
        <v>T.C. JOUE LES TOURS Senior</v>
      </c>
      <c r="C1289" t="s">
        <v>4832</v>
      </c>
      <c r="D1289" t="s">
        <v>4831</v>
      </c>
      <c r="E1289" t="s">
        <v>4830</v>
      </c>
      <c r="F1289" t="s">
        <v>4829</v>
      </c>
      <c r="G1289" t="s">
        <v>21</v>
      </c>
      <c r="H1289" t="s">
        <v>27</v>
      </c>
      <c r="I1289" t="s">
        <v>84</v>
      </c>
      <c r="J1289" t="s">
        <v>83</v>
      </c>
    </row>
    <row r="1290" spans="1:10">
      <c r="A1290" t="str">
        <f t="shared" si="40"/>
        <v>CAMILLE CORNILLEAU</v>
      </c>
      <c r="B1290" t="str">
        <f t="shared" si="41"/>
        <v>T.C. JOUE LES TOURS Cadet</v>
      </c>
      <c r="C1290" t="s">
        <v>4828</v>
      </c>
      <c r="D1290" t="s">
        <v>3513</v>
      </c>
      <c r="E1290" t="s">
        <v>4825</v>
      </c>
      <c r="F1290" t="s">
        <v>4827</v>
      </c>
      <c r="G1290" t="s">
        <v>120</v>
      </c>
      <c r="H1290" t="s">
        <v>27</v>
      </c>
      <c r="I1290" t="s">
        <v>205</v>
      </c>
      <c r="J1290" t="s">
        <v>20</v>
      </c>
    </row>
    <row r="1291" spans="1:10">
      <c r="A1291" t="str">
        <f t="shared" si="40"/>
        <v>Clement CORNILLEAU</v>
      </c>
      <c r="B1291" t="str">
        <f t="shared" si="41"/>
        <v>T.C. JOUE LES TOURS Benjamin</v>
      </c>
      <c r="C1291" t="s">
        <v>4826</v>
      </c>
      <c r="D1291" t="s">
        <v>685</v>
      </c>
      <c r="E1291" t="s">
        <v>4825</v>
      </c>
      <c r="F1291" t="s">
        <v>4824</v>
      </c>
      <c r="G1291" t="s">
        <v>21</v>
      </c>
      <c r="H1291" t="s">
        <v>27</v>
      </c>
      <c r="I1291" t="s">
        <v>205</v>
      </c>
      <c r="J1291" t="s">
        <v>22</v>
      </c>
    </row>
    <row r="1292" spans="1:10">
      <c r="A1292" t="str">
        <f t="shared" si="40"/>
        <v>JULIEN COTTENCEAU</v>
      </c>
      <c r="B1292" t="str">
        <f t="shared" si="41"/>
        <v>T.C. JOUE LES TOURS Vétéran</v>
      </c>
      <c r="C1292" t="s">
        <v>4823</v>
      </c>
      <c r="D1292" t="s">
        <v>1943</v>
      </c>
      <c r="E1292" t="s">
        <v>4822</v>
      </c>
      <c r="F1292" t="s">
        <v>4821</v>
      </c>
      <c r="G1292" t="s">
        <v>21</v>
      </c>
      <c r="H1292" t="s">
        <v>27</v>
      </c>
      <c r="I1292" t="s">
        <v>84</v>
      </c>
      <c r="J1292" t="s">
        <v>96</v>
      </c>
    </row>
    <row r="1293" spans="1:10">
      <c r="A1293" t="str">
        <f t="shared" si="40"/>
        <v>Lise COURCON</v>
      </c>
      <c r="B1293" t="str">
        <f t="shared" si="41"/>
        <v>T.C. JOUE LES TOURS Senior</v>
      </c>
      <c r="C1293" t="s">
        <v>4820</v>
      </c>
      <c r="D1293" t="s">
        <v>4819</v>
      </c>
      <c r="E1293" t="s">
        <v>4818</v>
      </c>
      <c r="F1293" t="s">
        <v>4817</v>
      </c>
      <c r="G1293" t="s">
        <v>120</v>
      </c>
      <c r="H1293" t="s">
        <v>27</v>
      </c>
      <c r="I1293" t="s">
        <v>84</v>
      </c>
      <c r="J1293" t="s">
        <v>83</v>
      </c>
    </row>
    <row r="1294" spans="1:10">
      <c r="A1294" t="str">
        <f t="shared" si="40"/>
        <v>VALENTIN CROMBEZ</v>
      </c>
      <c r="B1294" t="str">
        <f t="shared" si="41"/>
        <v>T.C. JOUE LES TOURS Senior</v>
      </c>
      <c r="C1294" t="s">
        <v>4816</v>
      </c>
      <c r="D1294" t="s">
        <v>2411</v>
      </c>
      <c r="E1294" t="s">
        <v>4815</v>
      </c>
      <c r="F1294" t="s">
        <v>4814</v>
      </c>
      <c r="G1294" t="s">
        <v>21</v>
      </c>
      <c r="H1294" t="s">
        <v>27</v>
      </c>
      <c r="I1294" t="s">
        <v>84</v>
      </c>
      <c r="J1294" t="s">
        <v>83</v>
      </c>
    </row>
    <row r="1295" spans="1:10">
      <c r="A1295" t="str">
        <f t="shared" si="40"/>
        <v>TOM CRON</v>
      </c>
      <c r="B1295" t="str">
        <f t="shared" si="41"/>
        <v>T.C. JOUE LES TOURS Benjamin</v>
      </c>
      <c r="C1295" t="s">
        <v>4813</v>
      </c>
      <c r="D1295" t="s">
        <v>4812</v>
      </c>
      <c r="E1295" t="s">
        <v>4809</v>
      </c>
      <c r="F1295" t="s">
        <v>4811</v>
      </c>
      <c r="G1295" t="s">
        <v>21</v>
      </c>
      <c r="H1295" t="s">
        <v>27</v>
      </c>
      <c r="I1295" t="s">
        <v>205</v>
      </c>
      <c r="J1295" t="s">
        <v>22</v>
      </c>
    </row>
    <row r="1296" spans="1:10">
      <c r="A1296" t="str">
        <f t="shared" si="40"/>
        <v>JULIETTE CRON</v>
      </c>
      <c r="B1296" t="str">
        <f t="shared" si="41"/>
        <v>T.C. JOUE LES TOURS Pupille</v>
      </c>
      <c r="C1296" t="s">
        <v>4810</v>
      </c>
      <c r="D1296" t="s">
        <v>3943</v>
      </c>
      <c r="E1296" t="s">
        <v>4809</v>
      </c>
      <c r="F1296" t="s">
        <v>4808</v>
      </c>
      <c r="G1296" t="s">
        <v>120</v>
      </c>
      <c r="H1296" t="s">
        <v>27</v>
      </c>
      <c r="I1296" t="s">
        <v>205</v>
      </c>
      <c r="J1296" t="s">
        <v>32</v>
      </c>
    </row>
    <row r="1297" spans="1:10">
      <c r="A1297" t="str">
        <f t="shared" si="40"/>
        <v>Gabriel CRUBLEAU</v>
      </c>
      <c r="B1297" t="str">
        <f t="shared" si="41"/>
        <v>T.C. JOUE LES TOURS Pupille</v>
      </c>
      <c r="C1297" t="s">
        <v>4807</v>
      </c>
      <c r="D1297" t="s">
        <v>3624</v>
      </c>
      <c r="E1297" t="s">
        <v>4806</v>
      </c>
      <c r="F1297" t="s">
        <v>4805</v>
      </c>
      <c r="G1297" t="s">
        <v>21</v>
      </c>
      <c r="H1297" t="s">
        <v>27</v>
      </c>
      <c r="I1297" t="s">
        <v>205</v>
      </c>
      <c r="J1297" t="s">
        <v>32</v>
      </c>
    </row>
    <row r="1298" spans="1:10">
      <c r="A1298" t="str">
        <f t="shared" si="40"/>
        <v>Maxence CRUVELIER</v>
      </c>
      <c r="B1298" t="str">
        <f t="shared" si="41"/>
        <v>T.C. JOUE LES TOURS Pupille</v>
      </c>
      <c r="C1298" t="s">
        <v>4804</v>
      </c>
      <c r="D1298" t="s">
        <v>1914</v>
      </c>
      <c r="E1298" t="s">
        <v>4803</v>
      </c>
      <c r="F1298" t="s">
        <v>4802</v>
      </c>
      <c r="G1298" t="s">
        <v>21</v>
      </c>
      <c r="H1298" t="s">
        <v>27</v>
      </c>
      <c r="I1298" t="s">
        <v>205</v>
      </c>
      <c r="J1298" t="s">
        <v>32</v>
      </c>
    </row>
    <row r="1299" spans="1:10">
      <c r="A1299" t="str">
        <f t="shared" si="40"/>
        <v>Jean Philippe CUISINIER</v>
      </c>
      <c r="B1299" t="str">
        <f t="shared" si="41"/>
        <v>T.C. JOUE LES TOURS Vétéran</v>
      </c>
      <c r="C1299" t="s">
        <v>4801</v>
      </c>
      <c r="D1299" t="s">
        <v>4505</v>
      </c>
      <c r="E1299" t="s">
        <v>4797</v>
      </c>
      <c r="F1299" t="s">
        <v>4800</v>
      </c>
      <c r="G1299" t="s">
        <v>21</v>
      </c>
      <c r="H1299" t="s">
        <v>27</v>
      </c>
      <c r="I1299" t="s">
        <v>84</v>
      </c>
      <c r="J1299" t="s">
        <v>96</v>
      </c>
    </row>
    <row r="1300" spans="1:10">
      <c r="A1300" t="str">
        <f t="shared" si="40"/>
        <v>Nell CUISINIER</v>
      </c>
      <c r="B1300" t="str">
        <f t="shared" si="41"/>
        <v>T.C. JOUE LES TOURS Pupille</v>
      </c>
      <c r="C1300" t="s">
        <v>4799</v>
      </c>
      <c r="D1300" t="s">
        <v>4798</v>
      </c>
      <c r="E1300" t="s">
        <v>4797</v>
      </c>
      <c r="F1300" t="s">
        <v>1927</v>
      </c>
      <c r="G1300" t="s">
        <v>120</v>
      </c>
      <c r="H1300" t="s">
        <v>27</v>
      </c>
      <c r="I1300" t="s">
        <v>205</v>
      </c>
      <c r="J1300" t="s">
        <v>32</v>
      </c>
    </row>
    <row r="1301" spans="1:10">
      <c r="A1301" t="str">
        <f t="shared" si="40"/>
        <v>Michel CUOQ</v>
      </c>
      <c r="B1301" t="str">
        <f t="shared" si="41"/>
        <v>T.C. JOUE LES TOURS Vétéran</v>
      </c>
      <c r="C1301" t="s">
        <v>4796</v>
      </c>
      <c r="D1301" t="s">
        <v>2802</v>
      </c>
      <c r="E1301" t="s">
        <v>4795</v>
      </c>
      <c r="F1301" t="s">
        <v>4794</v>
      </c>
      <c r="G1301" t="s">
        <v>21</v>
      </c>
      <c r="H1301" t="s">
        <v>27</v>
      </c>
      <c r="I1301" t="s">
        <v>84</v>
      </c>
      <c r="J1301" t="s">
        <v>96</v>
      </c>
    </row>
    <row r="1302" spans="1:10">
      <c r="A1302" t="str">
        <f t="shared" si="40"/>
        <v>Celian DAVOURIE</v>
      </c>
      <c r="B1302" t="str">
        <f t="shared" si="41"/>
        <v>T.C. JOUE LES TOURS Mini-Poussin</v>
      </c>
      <c r="C1302" t="s">
        <v>4793</v>
      </c>
      <c r="D1302" t="s">
        <v>1491</v>
      </c>
      <c r="E1302" t="s">
        <v>4784</v>
      </c>
      <c r="F1302" t="s">
        <v>4792</v>
      </c>
      <c r="G1302" t="s">
        <v>21</v>
      </c>
      <c r="H1302" t="s">
        <v>27</v>
      </c>
      <c r="I1302" t="s">
        <v>205</v>
      </c>
      <c r="J1302" t="s">
        <v>43</v>
      </c>
    </row>
    <row r="1303" spans="1:10">
      <c r="A1303" t="str">
        <f t="shared" si="40"/>
        <v>AURELIE DAVOURIE</v>
      </c>
      <c r="B1303" t="str">
        <f t="shared" si="41"/>
        <v>T.C. JOUE LES TOURS Vétéran</v>
      </c>
      <c r="C1303" t="s">
        <v>4791</v>
      </c>
      <c r="D1303" t="s">
        <v>4790</v>
      </c>
      <c r="E1303" t="s">
        <v>4784</v>
      </c>
      <c r="F1303" t="s">
        <v>4789</v>
      </c>
      <c r="G1303" t="s">
        <v>120</v>
      </c>
      <c r="H1303" t="s">
        <v>27</v>
      </c>
      <c r="I1303" t="s">
        <v>84</v>
      </c>
      <c r="J1303" t="s">
        <v>96</v>
      </c>
    </row>
    <row r="1304" spans="1:10">
      <c r="A1304" t="str">
        <f t="shared" si="40"/>
        <v>Guenole DAVOURIE</v>
      </c>
      <c r="B1304" t="str">
        <f t="shared" si="41"/>
        <v>T.C. JOUE LES TOURS Pupille</v>
      </c>
      <c r="C1304" t="s">
        <v>4786</v>
      </c>
      <c r="D1304" t="s">
        <v>4785</v>
      </c>
      <c r="E1304" t="s">
        <v>4784</v>
      </c>
      <c r="F1304" t="s">
        <v>4783</v>
      </c>
      <c r="G1304" t="s">
        <v>21</v>
      </c>
      <c r="H1304" t="s">
        <v>27</v>
      </c>
      <c r="I1304" t="s">
        <v>205</v>
      </c>
      <c r="J1304" t="s">
        <v>32</v>
      </c>
    </row>
    <row r="1305" spans="1:10">
      <c r="A1305" t="str">
        <f t="shared" si="40"/>
        <v>Mael DAVOURIE</v>
      </c>
      <c r="B1305" t="str">
        <f t="shared" si="41"/>
        <v>T.C. JOUE LES TOURS Minime</v>
      </c>
      <c r="C1305" t="s">
        <v>4788</v>
      </c>
      <c r="D1305" t="s">
        <v>652</v>
      </c>
      <c r="E1305" t="s">
        <v>4784</v>
      </c>
      <c r="F1305" t="s">
        <v>4787</v>
      </c>
      <c r="G1305" t="s">
        <v>21</v>
      </c>
      <c r="H1305" t="s">
        <v>27</v>
      </c>
      <c r="I1305" t="s">
        <v>205</v>
      </c>
      <c r="J1305" t="s">
        <v>23</v>
      </c>
    </row>
    <row r="1306" spans="1:10">
      <c r="A1306" t="str">
        <f t="shared" si="40"/>
        <v>FABRICE DECAY</v>
      </c>
      <c r="B1306" t="str">
        <f t="shared" si="41"/>
        <v>T.C. JOUE LES TOURS Vétéran</v>
      </c>
      <c r="C1306" t="s">
        <v>4782</v>
      </c>
      <c r="D1306" t="s">
        <v>1425</v>
      </c>
      <c r="E1306" t="s">
        <v>4781</v>
      </c>
      <c r="F1306" t="s">
        <v>4780</v>
      </c>
      <c r="G1306" t="s">
        <v>21</v>
      </c>
      <c r="H1306" t="s">
        <v>27</v>
      </c>
      <c r="I1306" t="s">
        <v>84</v>
      </c>
      <c r="J1306" t="s">
        <v>96</v>
      </c>
    </row>
    <row r="1307" spans="1:10">
      <c r="A1307" t="str">
        <f t="shared" si="40"/>
        <v>LAURENT DEFFE</v>
      </c>
      <c r="B1307" t="str">
        <f t="shared" si="41"/>
        <v>T.C. JOUE LES TOURS Vétéran</v>
      </c>
      <c r="C1307" t="s">
        <v>4779</v>
      </c>
      <c r="D1307" t="s">
        <v>852</v>
      </c>
      <c r="E1307" t="s">
        <v>4778</v>
      </c>
      <c r="F1307" t="s">
        <v>4777</v>
      </c>
      <c r="G1307" t="s">
        <v>21</v>
      </c>
      <c r="H1307" t="s">
        <v>27</v>
      </c>
      <c r="I1307" t="s">
        <v>84</v>
      </c>
      <c r="J1307" t="s">
        <v>96</v>
      </c>
    </row>
    <row r="1308" spans="1:10">
      <c r="A1308" t="str">
        <f t="shared" si="40"/>
        <v>TOUMY DEGHAM</v>
      </c>
      <c r="B1308" t="str">
        <f t="shared" si="41"/>
        <v>T.C. JOUE LES TOURS Vétéran</v>
      </c>
      <c r="C1308" t="s">
        <v>4776</v>
      </c>
      <c r="D1308" t="s">
        <v>4775</v>
      </c>
      <c r="E1308" t="s">
        <v>4774</v>
      </c>
      <c r="F1308" t="s">
        <v>4773</v>
      </c>
      <c r="G1308" t="s">
        <v>21</v>
      </c>
      <c r="H1308" t="s">
        <v>27</v>
      </c>
      <c r="I1308" t="s">
        <v>84</v>
      </c>
      <c r="J1308" t="s">
        <v>96</v>
      </c>
    </row>
    <row r="1309" spans="1:10">
      <c r="A1309" t="str">
        <f t="shared" si="40"/>
        <v>Jeanne DELAMAISON</v>
      </c>
      <c r="B1309" t="str">
        <f t="shared" si="41"/>
        <v>T.C. JOUE LES TOURS Mini-Poussin</v>
      </c>
      <c r="C1309" t="s">
        <v>4769</v>
      </c>
      <c r="D1309" t="s">
        <v>326</v>
      </c>
      <c r="E1309" t="s">
        <v>4768</v>
      </c>
      <c r="F1309" t="s">
        <v>4767</v>
      </c>
      <c r="G1309" t="s">
        <v>120</v>
      </c>
      <c r="H1309" t="s">
        <v>27</v>
      </c>
      <c r="I1309" t="s">
        <v>205</v>
      </c>
      <c r="J1309" t="s">
        <v>43</v>
      </c>
    </row>
    <row r="1310" spans="1:10">
      <c r="A1310" t="str">
        <f t="shared" si="40"/>
        <v>Hector DELAMAISON</v>
      </c>
      <c r="B1310" t="str">
        <f t="shared" si="41"/>
        <v>T.C. JOUE LES TOURS Cadet</v>
      </c>
      <c r="C1310" t="s">
        <v>4772</v>
      </c>
      <c r="D1310" t="s">
        <v>4771</v>
      </c>
      <c r="E1310" t="s">
        <v>4768</v>
      </c>
      <c r="F1310" t="s">
        <v>4770</v>
      </c>
      <c r="G1310" t="s">
        <v>21</v>
      </c>
      <c r="H1310" t="s">
        <v>27</v>
      </c>
      <c r="I1310" t="s">
        <v>205</v>
      </c>
      <c r="J1310" t="s">
        <v>20</v>
      </c>
    </row>
    <row r="1311" spans="1:10">
      <c r="A1311" t="str">
        <f t="shared" si="40"/>
        <v>Yanis DELESTRE</v>
      </c>
      <c r="B1311" t="str">
        <f t="shared" si="41"/>
        <v>T.C. JOUE LES TOURS Minime</v>
      </c>
      <c r="C1311" t="s">
        <v>4766</v>
      </c>
      <c r="D1311" t="s">
        <v>4765</v>
      </c>
      <c r="E1311" t="s">
        <v>4764</v>
      </c>
      <c r="F1311" t="s">
        <v>2077</v>
      </c>
      <c r="G1311" t="s">
        <v>21</v>
      </c>
      <c r="H1311" t="s">
        <v>27</v>
      </c>
      <c r="I1311" t="s">
        <v>205</v>
      </c>
      <c r="J1311" t="s">
        <v>23</v>
      </c>
    </row>
    <row r="1312" spans="1:10">
      <c r="A1312" t="str">
        <f t="shared" si="40"/>
        <v>Mathieu DELETTRE</v>
      </c>
      <c r="B1312" t="str">
        <f t="shared" si="41"/>
        <v>T.C. JOUE LES TOURS Vétéran</v>
      </c>
      <c r="C1312" t="s">
        <v>4763</v>
      </c>
      <c r="D1312" t="s">
        <v>143</v>
      </c>
      <c r="E1312" t="s">
        <v>4762</v>
      </c>
      <c r="F1312" t="s">
        <v>4761</v>
      </c>
      <c r="G1312" t="s">
        <v>21</v>
      </c>
      <c r="H1312" t="s">
        <v>27</v>
      </c>
      <c r="I1312" t="s">
        <v>84</v>
      </c>
      <c r="J1312" t="s">
        <v>96</v>
      </c>
    </row>
    <row r="1313" spans="1:10">
      <c r="A1313" t="str">
        <f t="shared" si="40"/>
        <v>FABIEN DEPLAIS</v>
      </c>
      <c r="B1313" t="str">
        <f t="shared" si="41"/>
        <v>T.C. JOUE LES TOURS Vétéran</v>
      </c>
      <c r="C1313" t="s">
        <v>4760</v>
      </c>
      <c r="D1313" t="s">
        <v>2806</v>
      </c>
      <c r="E1313" t="s">
        <v>4759</v>
      </c>
      <c r="F1313" t="s">
        <v>4758</v>
      </c>
      <c r="G1313" t="s">
        <v>21</v>
      </c>
      <c r="H1313" t="s">
        <v>27</v>
      </c>
      <c r="I1313" t="s">
        <v>84</v>
      </c>
      <c r="J1313" t="s">
        <v>96</v>
      </c>
    </row>
    <row r="1314" spans="1:10">
      <c r="A1314" t="str">
        <f t="shared" si="40"/>
        <v>Corentin DEQUICK</v>
      </c>
      <c r="B1314" t="str">
        <f t="shared" si="41"/>
        <v>T.C. JOUE LES TOURS Pupille</v>
      </c>
      <c r="C1314" t="s">
        <v>4757</v>
      </c>
      <c r="D1314" t="s">
        <v>410</v>
      </c>
      <c r="E1314" t="s">
        <v>4756</v>
      </c>
      <c r="F1314" t="s">
        <v>4755</v>
      </c>
      <c r="G1314" t="s">
        <v>21</v>
      </c>
      <c r="H1314" t="s">
        <v>27</v>
      </c>
      <c r="I1314" t="s">
        <v>205</v>
      </c>
      <c r="J1314" t="s">
        <v>32</v>
      </c>
    </row>
    <row r="1315" spans="1:10">
      <c r="A1315" t="str">
        <f t="shared" si="40"/>
        <v>FRANCK DERRE</v>
      </c>
      <c r="B1315" t="str">
        <f t="shared" si="41"/>
        <v>T.C. JOUE LES TOURS Vétéran</v>
      </c>
      <c r="C1315" t="s">
        <v>4754</v>
      </c>
      <c r="D1315" t="s">
        <v>522</v>
      </c>
      <c r="E1315" t="s">
        <v>4753</v>
      </c>
      <c r="F1315" t="s">
        <v>4752</v>
      </c>
      <c r="G1315" t="s">
        <v>21</v>
      </c>
      <c r="H1315" t="s">
        <v>27</v>
      </c>
      <c r="I1315" t="s">
        <v>115</v>
      </c>
      <c r="J1315" t="s">
        <v>96</v>
      </c>
    </row>
    <row r="1316" spans="1:10">
      <c r="A1316" t="str">
        <f t="shared" si="40"/>
        <v>Lydia DESACHE</v>
      </c>
      <c r="B1316" t="str">
        <f t="shared" si="41"/>
        <v>T.C. JOUE LES TOURS Poussin</v>
      </c>
      <c r="C1316" t="s">
        <v>4751</v>
      </c>
      <c r="D1316" t="s">
        <v>4750</v>
      </c>
      <c r="E1316" t="s">
        <v>4746</v>
      </c>
      <c r="F1316" t="s">
        <v>4749</v>
      </c>
      <c r="G1316" t="s">
        <v>120</v>
      </c>
      <c r="H1316" t="s">
        <v>27</v>
      </c>
      <c r="I1316" t="s">
        <v>205</v>
      </c>
      <c r="J1316" t="s">
        <v>35</v>
      </c>
    </row>
    <row r="1317" spans="1:10">
      <c r="A1317" t="str">
        <f t="shared" si="40"/>
        <v>Ewen DESACHE</v>
      </c>
      <c r="B1317" t="str">
        <f t="shared" si="41"/>
        <v>T.C. JOUE LES TOURS Pupille</v>
      </c>
      <c r="C1317" t="s">
        <v>4748</v>
      </c>
      <c r="D1317" t="s">
        <v>4747</v>
      </c>
      <c r="E1317" t="s">
        <v>4746</v>
      </c>
      <c r="F1317" t="s">
        <v>4745</v>
      </c>
      <c r="G1317" t="s">
        <v>21</v>
      </c>
      <c r="H1317" t="s">
        <v>27</v>
      </c>
      <c r="I1317" t="s">
        <v>205</v>
      </c>
      <c r="J1317" t="s">
        <v>32</v>
      </c>
    </row>
    <row r="1318" spans="1:10">
      <c r="A1318" t="str">
        <f t="shared" si="40"/>
        <v>Romain DESBOURDES</v>
      </c>
      <c r="B1318" t="str">
        <f t="shared" si="41"/>
        <v>T.C. JOUE LES TOURS Senior</v>
      </c>
      <c r="C1318" t="s">
        <v>4744</v>
      </c>
      <c r="D1318" t="s">
        <v>1158</v>
      </c>
      <c r="E1318" t="s">
        <v>4743</v>
      </c>
      <c r="F1318" t="s">
        <v>4742</v>
      </c>
      <c r="G1318" t="s">
        <v>21</v>
      </c>
      <c r="H1318" t="s">
        <v>27</v>
      </c>
      <c r="I1318" t="s">
        <v>84</v>
      </c>
      <c r="J1318" t="s">
        <v>83</v>
      </c>
    </row>
    <row r="1319" spans="1:10">
      <c r="A1319" t="str">
        <f t="shared" si="40"/>
        <v>David DESCARSIN</v>
      </c>
      <c r="B1319" t="str">
        <f t="shared" si="41"/>
        <v>T.C. JOUE LES TOURS Vétéran</v>
      </c>
      <c r="C1319" t="s">
        <v>4741</v>
      </c>
      <c r="D1319" t="s">
        <v>848</v>
      </c>
      <c r="E1319" t="s">
        <v>4740</v>
      </c>
      <c r="F1319" t="s">
        <v>4739</v>
      </c>
      <c r="G1319" t="s">
        <v>21</v>
      </c>
      <c r="H1319" t="s">
        <v>27</v>
      </c>
      <c r="I1319" t="s">
        <v>84</v>
      </c>
      <c r="J1319" t="s">
        <v>96</v>
      </c>
    </row>
    <row r="1320" spans="1:10">
      <c r="A1320" t="str">
        <f t="shared" si="40"/>
        <v>Rafael DESOUCHE</v>
      </c>
      <c r="B1320" t="str">
        <f t="shared" si="41"/>
        <v>T.C. JOUE LES TOURS Benjamin</v>
      </c>
      <c r="C1320" t="s">
        <v>4738</v>
      </c>
      <c r="D1320" t="s">
        <v>4673</v>
      </c>
      <c r="E1320" t="s">
        <v>4737</v>
      </c>
      <c r="F1320" t="s">
        <v>4736</v>
      </c>
      <c r="G1320" t="s">
        <v>21</v>
      </c>
      <c r="H1320" t="s">
        <v>27</v>
      </c>
      <c r="I1320" t="s">
        <v>205</v>
      </c>
      <c r="J1320" t="s">
        <v>22</v>
      </c>
    </row>
    <row r="1321" spans="1:10">
      <c r="A1321" t="str">
        <f t="shared" si="40"/>
        <v>Clement DORISE</v>
      </c>
      <c r="B1321" t="str">
        <f t="shared" si="41"/>
        <v>T.C. JOUE LES TOURS Vétéran</v>
      </c>
      <c r="C1321" t="s">
        <v>4735</v>
      </c>
      <c r="D1321" t="s">
        <v>685</v>
      </c>
      <c r="E1321" t="s">
        <v>4734</v>
      </c>
      <c r="F1321" t="s">
        <v>4733</v>
      </c>
      <c r="G1321" t="s">
        <v>21</v>
      </c>
      <c r="H1321" t="s">
        <v>27</v>
      </c>
      <c r="I1321" t="s">
        <v>84</v>
      </c>
      <c r="J1321" t="s">
        <v>96</v>
      </c>
    </row>
    <row r="1322" spans="1:10">
      <c r="A1322" t="str">
        <f t="shared" si="40"/>
        <v>Pascal DOUILLARD</v>
      </c>
      <c r="B1322" t="str">
        <f t="shared" si="41"/>
        <v>T.C. JOUE LES TOURS Vétéran</v>
      </c>
      <c r="C1322" t="s">
        <v>4732</v>
      </c>
      <c r="D1322" t="s">
        <v>1925</v>
      </c>
      <c r="E1322" t="s">
        <v>4731</v>
      </c>
      <c r="F1322" t="s">
        <v>4730</v>
      </c>
      <c r="G1322" t="s">
        <v>21</v>
      </c>
      <c r="H1322" t="s">
        <v>27</v>
      </c>
      <c r="I1322" t="s">
        <v>84</v>
      </c>
      <c r="J1322" t="s">
        <v>96</v>
      </c>
    </row>
    <row r="1323" spans="1:10">
      <c r="A1323" t="str">
        <f t="shared" si="40"/>
        <v>Samuel DROUOT</v>
      </c>
      <c r="B1323" t="str">
        <f t="shared" si="41"/>
        <v>T.C. JOUE LES TOURS Vétéran</v>
      </c>
      <c r="C1323" t="s">
        <v>4729</v>
      </c>
      <c r="D1323" t="s">
        <v>914</v>
      </c>
      <c r="E1323" t="s">
        <v>4728</v>
      </c>
      <c r="F1323" t="s">
        <v>4727</v>
      </c>
      <c r="G1323" t="s">
        <v>21</v>
      </c>
      <c r="H1323" t="s">
        <v>27</v>
      </c>
      <c r="I1323" t="s">
        <v>84</v>
      </c>
      <c r="J1323" t="s">
        <v>96</v>
      </c>
    </row>
    <row r="1324" spans="1:10">
      <c r="A1324" t="str">
        <f t="shared" si="40"/>
        <v>Germain Henri DUPUTIE</v>
      </c>
      <c r="B1324" t="str">
        <f t="shared" si="41"/>
        <v>T.C. JOUE LES TOURS Senior</v>
      </c>
      <c r="C1324" t="s">
        <v>4726</v>
      </c>
      <c r="D1324" t="s">
        <v>4725</v>
      </c>
      <c r="E1324" t="s">
        <v>4724</v>
      </c>
      <c r="F1324" t="s">
        <v>4723</v>
      </c>
      <c r="G1324" t="s">
        <v>21</v>
      </c>
      <c r="H1324" t="s">
        <v>27</v>
      </c>
      <c r="I1324" t="s">
        <v>84</v>
      </c>
      <c r="J1324" t="s">
        <v>83</v>
      </c>
    </row>
    <row r="1325" spans="1:10">
      <c r="A1325" t="str">
        <f t="shared" si="40"/>
        <v>Marie DURAND</v>
      </c>
      <c r="B1325" t="str">
        <f t="shared" si="41"/>
        <v>T.C. JOUE LES TOURS Vétéran</v>
      </c>
      <c r="C1325" t="s">
        <v>4722</v>
      </c>
      <c r="D1325" t="s">
        <v>220</v>
      </c>
      <c r="E1325" t="s">
        <v>2142</v>
      </c>
      <c r="F1325" t="s">
        <v>4721</v>
      </c>
      <c r="G1325" t="s">
        <v>120</v>
      </c>
      <c r="H1325" t="s">
        <v>27</v>
      </c>
      <c r="I1325" t="s">
        <v>84</v>
      </c>
      <c r="J1325" t="s">
        <v>96</v>
      </c>
    </row>
    <row r="1326" spans="1:10">
      <c r="A1326" t="str">
        <f t="shared" si="40"/>
        <v>Julien DURECHOU</v>
      </c>
      <c r="B1326" t="str">
        <f t="shared" si="41"/>
        <v>T.C. JOUE LES TOURS Senior</v>
      </c>
      <c r="C1326" t="s">
        <v>4720</v>
      </c>
      <c r="D1326" t="s">
        <v>391</v>
      </c>
      <c r="E1326" t="s">
        <v>4719</v>
      </c>
      <c r="F1326" t="s">
        <v>4718</v>
      </c>
      <c r="G1326" t="s">
        <v>21</v>
      </c>
      <c r="H1326" t="s">
        <v>27</v>
      </c>
      <c r="I1326" t="s">
        <v>84</v>
      </c>
      <c r="J1326" t="s">
        <v>83</v>
      </c>
    </row>
    <row r="1327" spans="1:10">
      <c r="A1327" t="str">
        <f t="shared" si="40"/>
        <v>Cedric DUVIGNEAU</v>
      </c>
      <c r="B1327" t="str">
        <f t="shared" si="41"/>
        <v>T.C. JOUE LES TOURS Vétéran</v>
      </c>
      <c r="C1327" t="s">
        <v>4717</v>
      </c>
      <c r="D1327" t="s">
        <v>2075</v>
      </c>
      <c r="E1327" t="s">
        <v>4716</v>
      </c>
      <c r="F1327" t="s">
        <v>4715</v>
      </c>
      <c r="G1327" t="s">
        <v>21</v>
      </c>
      <c r="H1327" t="s">
        <v>27</v>
      </c>
      <c r="I1327" t="s">
        <v>84</v>
      </c>
      <c r="J1327" t="s">
        <v>96</v>
      </c>
    </row>
    <row r="1328" spans="1:10">
      <c r="A1328" t="str">
        <f t="shared" si="40"/>
        <v>FLORENT ESCAFFRE</v>
      </c>
      <c r="B1328" t="str">
        <f t="shared" si="41"/>
        <v>T.C. JOUE LES TOURS Vétéran</v>
      </c>
      <c r="C1328" t="s">
        <v>4714</v>
      </c>
      <c r="D1328" t="s">
        <v>4713</v>
      </c>
      <c r="E1328" t="s">
        <v>4712</v>
      </c>
      <c r="F1328" t="s">
        <v>1228</v>
      </c>
      <c r="G1328" t="s">
        <v>21</v>
      </c>
      <c r="H1328" t="s">
        <v>27</v>
      </c>
      <c r="I1328" t="s">
        <v>84</v>
      </c>
      <c r="J1328" t="s">
        <v>96</v>
      </c>
    </row>
    <row r="1329" spans="1:10">
      <c r="A1329" t="str">
        <f t="shared" si="40"/>
        <v>Leo FABRE</v>
      </c>
      <c r="B1329" t="str">
        <f t="shared" si="41"/>
        <v>T.C. JOUE LES TOURS Senior</v>
      </c>
      <c r="C1329" t="s">
        <v>4711</v>
      </c>
      <c r="D1329" t="s">
        <v>233</v>
      </c>
      <c r="E1329" t="s">
        <v>4710</v>
      </c>
      <c r="F1329" t="s">
        <v>4709</v>
      </c>
      <c r="G1329" t="s">
        <v>21</v>
      </c>
      <c r="H1329" t="s">
        <v>27</v>
      </c>
      <c r="I1329" t="s">
        <v>84</v>
      </c>
      <c r="J1329" t="s">
        <v>83</v>
      </c>
    </row>
    <row r="1330" spans="1:10">
      <c r="A1330" t="str">
        <f t="shared" si="40"/>
        <v>Leonie  FARRAS</v>
      </c>
      <c r="B1330" t="str">
        <f t="shared" si="41"/>
        <v>T.C. JOUE LES TOURS Benjamin</v>
      </c>
      <c r="C1330" t="s">
        <v>4708</v>
      </c>
      <c r="D1330" t="s">
        <v>4707</v>
      </c>
      <c r="E1330" t="s">
        <v>4704</v>
      </c>
      <c r="F1330" t="s">
        <v>4706</v>
      </c>
      <c r="G1330" t="s">
        <v>120</v>
      </c>
      <c r="H1330" t="s">
        <v>27</v>
      </c>
      <c r="I1330" t="s">
        <v>205</v>
      </c>
      <c r="J1330" t="s">
        <v>22</v>
      </c>
    </row>
    <row r="1331" spans="1:10">
      <c r="A1331" t="str">
        <f t="shared" si="40"/>
        <v>JULIEN FARRAS</v>
      </c>
      <c r="B1331" t="str">
        <f t="shared" si="41"/>
        <v>T.C. JOUE LES TOURS Vétéran</v>
      </c>
      <c r="C1331" t="s">
        <v>4705</v>
      </c>
      <c r="D1331" t="s">
        <v>1943</v>
      </c>
      <c r="E1331" t="s">
        <v>4704</v>
      </c>
      <c r="F1331" t="s">
        <v>4703</v>
      </c>
      <c r="G1331" t="s">
        <v>21</v>
      </c>
      <c r="H1331" t="s">
        <v>27</v>
      </c>
      <c r="I1331" t="s">
        <v>84</v>
      </c>
      <c r="J1331" t="s">
        <v>96</v>
      </c>
    </row>
    <row r="1332" spans="1:10">
      <c r="A1332" t="str">
        <f t="shared" si="40"/>
        <v>Pierre FERRAND</v>
      </c>
      <c r="B1332" t="str">
        <f t="shared" si="41"/>
        <v>T.C. JOUE LES TOURS Vétéran</v>
      </c>
      <c r="C1332" t="s">
        <v>4702</v>
      </c>
      <c r="D1332" t="s">
        <v>315</v>
      </c>
      <c r="E1332" t="s">
        <v>4701</v>
      </c>
      <c r="F1332" t="s">
        <v>4700</v>
      </c>
      <c r="G1332" t="s">
        <v>21</v>
      </c>
      <c r="H1332" t="s">
        <v>27</v>
      </c>
      <c r="I1332" t="s">
        <v>84</v>
      </c>
      <c r="J1332" t="s">
        <v>96</v>
      </c>
    </row>
    <row r="1333" spans="1:10">
      <c r="A1333" t="str">
        <f t="shared" si="40"/>
        <v>Jean Louis FERRIE</v>
      </c>
      <c r="B1333" t="str">
        <f t="shared" si="41"/>
        <v>T.C. JOUE LES TOURS Vétéran</v>
      </c>
      <c r="C1333" t="s">
        <v>4699</v>
      </c>
      <c r="D1333" t="s">
        <v>4698</v>
      </c>
      <c r="E1333" t="s">
        <v>4697</v>
      </c>
      <c r="F1333" t="s">
        <v>4696</v>
      </c>
      <c r="G1333" t="s">
        <v>21</v>
      </c>
      <c r="H1333" t="s">
        <v>27</v>
      </c>
      <c r="I1333" t="s">
        <v>84</v>
      </c>
      <c r="J1333" t="s">
        <v>96</v>
      </c>
    </row>
    <row r="1334" spans="1:10">
      <c r="A1334" t="str">
        <f t="shared" si="40"/>
        <v>Pauline FLOQUET</v>
      </c>
      <c r="B1334" t="str">
        <f t="shared" si="41"/>
        <v>T.C. JOUE LES TOURS Senior</v>
      </c>
      <c r="C1334" t="s">
        <v>4695</v>
      </c>
      <c r="D1334" t="s">
        <v>230</v>
      </c>
      <c r="E1334" t="s">
        <v>4692</v>
      </c>
      <c r="F1334" t="s">
        <v>4694</v>
      </c>
      <c r="G1334" t="s">
        <v>120</v>
      </c>
      <c r="H1334" t="s">
        <v>27</v>
      </c>
      <c r="I1334" t="s">
        <v>84</v>
      </c>
      <c r="J1334" t="s">
        <v>83</v>
      </c>
    </row>
    <row r="1335" spans="1:10">
      <c r="A1335" t="str">
        <f t="shared" si="40"/>
        <v>Jean Francois FLOQUET</v>
      </c>
      <c r="B1335" t="str">
        <f t="shared" si="41"/>
        <v>T.C. JOUE LES TOURS Vétéran</v>
      </c>
      <c r="C1335" t="s">
        <v>4693</v>
      </c>
      <c r="D1335" t="s">
        <v>2049</v>
      </c>
      <c r="E1335" t="s">
        <v>4692</v>
      </c>
      <c r="F1335" t="s">
        <v>3506</v>
      </c>
      <c r="G1335" t="s">
        <v>21</v>
      </c>
      <c r="H1335" t="s">
        <v>27</v>
      </c>
      <c r="I1335" t="s">
        <v>84</v>
      </c>
      <c r="J1335" t="s">
        <v>96</v>
      </c>
    </row>
    <row r="1336" spans="1:10">
      <c r="A1336" t="str">
        <f t="shared" si="40"/>
        <v>Irina FLORENCY</v>
      </c>
      <c r="B1336" t="str">
        <f t="shared" si="41"/>
        <v>T.C. JOUE LES TOURS Senior</v>
      </c>
      <c r="C1336" t="s">
        <v>4691</v>
      </c>
      <c r="D1336" t="s">
        <v>4690</v>
      </c>
      <c r="E1336" t="s">
        <v>4689</v>
      </c>
      <c r="F1336" t="s">
        <v>4688</v>
      </c>
      <c r="G1336" t="s">
        <v>120</v>
      </c>
      <c r="H1336" t="s">
        <v>27</v>
      </c>
      <c r="I1336" t="s">
        <v>84</v>
      </c>
      <c r="J1336" t="s">
        <v>83</v>
      </c>
    </row>
    <row r="1337" spans="1:10">
      <c r="A1337" t="str">
        <f t="shared" si="40"/>
        <v>PHILIPPE FRICHETEAU</v>
      </c>
      <c r="B1337" t="str">
        <f t="shared" si="41"/>
        <v>T.C. JOUE LES TOURS Vétéran</v>
      </c>
      <c r="C1337" t="s">
        <v>4687</v>
      </c>
      <c r="D1337" t="s">
        <v>768</v>
      </c>
      <c r="E1337" t="s">
        <v>4686</v>
      </c>
      <c r="F1337" t="s">
        <v>4685</v>
      </c>
      <c r="G1337" t="s">
        <v>21</v>
      </c>
      <c r="H1337" t="s">
        <v>27</v>
      </c>
      <c r="I1337" t="s">
        <v>84</v>
      </c>
      <c r="J1337" t="s">
        <v>96</v>
      </c>
    </row>
    <row r="1338" spans="1:10">
      <c r="A1338" t="str">
        <f t="shared" si="40"/>
        <v>Lea FRUGIER</v>
      </c>
      <c r="B1338" t="str">
        <f t="shared" si="41"/>
        <v>T.C. JOUE LES TOURS Senior</v>
      </c>
      <c r="C1338" t="s">
        <v>4684</v>
      </c>
      <c r="D1338" t="s">
        <v>1383</v>
      </c>
      <c r="E1338" t="s">
        <v>4683</v>
      </c>
      <c r="F1338" t="s">
        <v>4682</v>
      </c>
      <c r="G1338" t="s">
        <v>120</v>
      </c>
      <c r="H1338" t="s">
        <v>27</v>
      </c>
      <c r="I1338" t="s">
        <v>84</v>
      </c>
      <c r="J1338" t="s">
        <v>83</v>
      </c>
    </row>
    <row r="1339" spans="1:10">
      <c r="A1339" t="str">
        <f t="shared" si="40"/>
        <v>Raphael GABILLE</v>
      </c>
      <c r="B1339" t="str">
        <f t="shared" si="41"/>
        <v>T.C. JOUE LES TOURS Pupille</v>
      </c>
      <c r="C1339" t="s">
        <v>4681</v>
      </c>
      <c r="D1339" t="s">
        <v>3608</v>
      </c>
      <c r="E1339" t="s">
        <v>4680</v>
      </c>
      <c r="F1339" t="s">
        <v>4679</v>
      </c>
      <c r="G1339" t="s">
        <v>21</v>
      </c>
      <c r="H1339" t="s">
        <v>27</v>
      </c>
      <c r="I1339" t="s">
        <v>205</v>
      </c>
      <c r="J1339" t="s">
        <v>32</v>
      </c>
    </row>
    <row r="1340" spans="1:10">
      <c r="A1340" t="str">
        <f t="shared" si="40"/>
        <v>Nicolas GAILLARD</v>
      </c>
      <c r="B1340" t="str">
        <f t="shared" si="41"/>
        <v>T.C. JOUE LES TOURS Vétéran</v>
      </c>
      <c r="C1340" t="s">
        <v>4678</v>
      </c>
      <c r="D1340" t="s">
        <v>87</v>
      </c>
      <c r="E1340" t="s">
        <v>2113</v>
      </c>
      <c r="F1340" t="s">
        <v>4677</v>
      </c>
      <c r="G1340" t="s">
        <v>21</v>
      </c>
      <c r="H1340" t="s">
        <v>27</v>
      </c>
      <c r="I1340" t="s">
        <v>84</v>
      </c>
      <c r="J1340" t="s">
        <v>96</v>
      </c>
    </row>
    <row r="1341" spans="1:10">
      <c r="A1341" t="str">
        <f t="shared" si="40"/>
        <v>Franck GARDEAU</v>
      </c>
      <c r="B1341" t="str">
        <f t="shared" si="41"/>
        <v>T.C. JOUE LES TOURS Vétéran</v>
      </c>
      <c r="C1341" t="s">
        <v>4676</v>
      </c>
      <c r="D1341" t="s">
        <v>499</v>
      </c>
      <c r="E1341" t="s">
        <v>4669</v>
      </c>
      <c r="F1341" t="s">
        <v>4675</v>
      </c>
      <c r="G1341" t="s">
        <v>21</v>
      </c>
      <c r="H1341" t="s">
        <v>27</v>
      </c>
      <c r="I1341" t="s">
        <v>84</v>
      </c>
      <c r="J1341" t="s">
        <v>96</v>
      </c>
    </row>
    <row r="1342" spans="1:10">
      <c r="A1342" t="str">
        <f t="shared" si="40"/>
        <v>Rafael GARDEAU</v>
      </c>
      <c r="B1342" t="str">
        <f t="shared" si="41"/>
        <v>T.C. JOUE LES TOURS Cadet</v>
      </c>
      <c r="C1342" t="s">
        <v>4674</v>
      </c>
      <c r="D1342" t="s">
        <v>4673</v>
      </c>
      <c r="E1342" t="s">
        <v>4669</v>
      </c>
      <c r="F1342" t="s">
        <v>4672</v>
      </c>
      <c r="G1342" t="s">
        <v>21</v>
      </c>
      <c r="H1342" t="s">
        <v>27</v>
      </c>
      <c r="I1342" t="s">
        <v>205</v>
      </c>
      <c r="J1342" t="s">
        <v>20</v>
      </c>
    </row>
    <row r="1343" spans="1:10">
      <c r="A1343" t="str">
        <f t="shared" si="40"/>
        <v>Elena GARDEAU</v>
      </c>
      <c r="B1343" t="str">
        <f t="shared" si="41"/>
        <v>T.C. JOUE LES TOURS Minime</v>
      </c>
      <c r="C1343" t="s">
        <v>4671</v>
      </c>
      <c r="D1343" t="s">
        <v>4670</v>
      </c>
      <c r="E1343" t="s">
        <v>4669</v>
      </c>
      <c r="F1343" t="s">
        <v>4668</v>
      </c>
      <c r="G1343" t="s">
        <v>120</v>
      </c>
      <c r="H1343" t="s">
        <v>27</v>
      </c>
      <c r="I1343" t="s">
        <v>205</v>
      </c>
      <c r="J1343" t="s">
        <v>23</v>
      </c>
    </row>
    <row r="1344" spans="1:10">
      <c r="A1344" t="str">
        <f t="shared" si="40"/>
        <v>Nicolas GAUTIER</v>
      </c>
      <c r="B1344" t="str">
        <f t="shared" si="41"/>
        <v>T.C. JOUE LES TOURS Vétéran</v>
      </c>
      <c r="C1344" t="s">
        <v>4667</v>
      </c>
      <c r="D1344" t="s">
        <v>87</v>
      </c>
      <c r="E1344" t="s">
        <v>4666</v>
      </c>
      <c r="F1344" t="s">
        <v>4665</v>
      </c>
      <c r="G1344" t="s">
        <v>21</v>
      </c>
      <c r="H1344" t="s">
        <v>27</v>
      </c>
      <c r="I1344" t="s">
        <v>84</v>
      </c>
      <c r="J1344" t="s">
        <v>96</v>
      </c>
    </row>
    <row r="1345" spans="1:10">
      <c r="A1345" t="str">
        <f t="shared" si="40"/>
        <v>Camille GEFFARD</v>
      </c>
      <c r="B1345" t="str">
        <f t="shared" si="41"/>
        <v>T.C. JOUE LES TOURS Senior</v>
      </c>
      <c r="C1345" t="s">
        <v>4664</v>
      </c>
      <c r="D1345" t="s">
        <v>1049</v>
      </c>
      <c r="E1345" t="s">
        <v>4661</v>
      </c>
      <c r="F1345" t="s">
        <v>4663</v>
      </c>
      <c r="G1345" t="s">
        <v>120</v>
      </c>
      <c r="H1345" t="s">
        <v>27</v>
      </c>
      <c r="I1345" t="s">
        <v>84</v>
      </c>
      <c r="J1345" t="s">
        <v>83</v>
      </c>
    </row>
    <row r="1346" spans="1:10">
      <c r="A1346" t="str">
        <f t="shared" si="40"/>
        <v>Lucie GEFFARD</v>
      </c>
      <c r="B1346" t="str">
        <f t="shared" si="41"/>
        <v>T.C. JOUE LES TOURS Minime</v>
      </c>
      <c r="C1346" t="s">
        <v>4662</v>
      </c>
      <c r="D1346" t="s">
        <v>3978</v>
      </c>
      <c r="E1346" t="s">
        <v>4661</v>
      </c>
      <c r="F1346" t="s">
        <v>4660</v>
      </c>
      <c r="G1346" t="s">
        <v>120</v>
      </c>
      <c r="H1346" t="s">
        <v>27</v>
      </c>
      <c r="I1346" t="s">
        <v>205</v>
      </c>
      <c r="J1346" t="s">
        <v>23</v>
      </c>
    </row>
    <row r="1347" spans="1:10">
      <c r="A1347" t="str">
        <f t="shared" ref="A1347:A1410" si="42">CONCATENATE(D1347," ",E1347)</f>
        <v>Gaelle GEORGES</v>
      </c>
      <c r="B1347" t="str">
        <f t="shared" ref="B1347:B1410" si="43">CONCATENATE(H1347," ",J1347)</f>
        <v>T.C. JOUE LES TOURS Senior</v>
      </c>
      <c r="C1347" t="s">
        <v>4659</v>
      </c>
      <c r="D1347" t="s">
        <v>4658</v>
      </c>
      <c r="E1347" t="s">
        <v>4657</v>
      </c>
      <c r="F1347" t="s">
        <v>4656</v>
      </c>
      <c r="G1347" t="s">
        <v>120</v>
      </c>
      <c r="H1347" t="s">
        <v>27</v>
      </c>
      <c r="I1347" t="s">
        <v>84</v>
      </c>
      <c r="J1347" t="s">
        <v>83</v>
      </c>
    </row>
    <row r="1348" spans="1:10">
      <c r="A1348" t="str">
        <f t="shared" si="42"/>
        <v>Amelie GIRARD</v>
      </c>
      <c r="B1348" t="str">
        <f t="shared" si="43"/>
        <v>T.C. JOUE LES TOURS Senior</v>
      </c>
      <c r="C1348" t="s">
        <v>4655</v>
      </c>
      <c r="D1348" t="s">
        <v>1442</v>
      </c>
      <c r="E1348" t="s">
        <v>178</v>
      </c>
      <c r="F1348" t="s">
        <v>4654</v>
      </c>
      <c r="G1348" t="s">
        <v>120</v>
      </c>
      <c r="H1348" t="s">
        <v>27</v>
      </c>
      <c r="I1348" t="s">
        <v>84</v>
      </c>
      <c r="J1348" t="s">
        <v>83</v>
      </c>
    </row>
    <row r="1349" spans="1:10">
      <c r="A1349" t="str">
        <f t="shared" si="42"/>
        <v>Valentin GODARD</v>
      </c>
      <c r="B1349" t="str">
        <f t="shared" si="43"/>
        <v>T.C. JOUE LES TOURS Senior</v>
      </c>
      <c r="C1349" t="s">
        <v>4653</v>
      </c>
      <c r="D1349" t="s">
        <v>601</v>
      </c>
      <c r="E1349" t="s">
        <v>4652</v>
      </c>
      <c r="F1349" t="s">
        <v>4651</v>
      </c>
      <c r="G1349" t="s">
        <v>21</v>
      </c>
      <c r="H1349" t="s">
        <v>27</v>
      </c>
      <c r="I1349" t="s">
        <v>84</v>
      </c>
      <c r="J1349" t="s">
        <v>83</v>
      </c>
    </row>
    <row r="1350" spans="1:10">
      <c r="A1350" t="str">
        <f t="shared" si="42"/>
        <v>Herve GOIGOUX</v>
      </c>
      <c r="B1350" t="str">
        <f t="shared" si="43"/>
        <v>T.C. JOUE LES TOURS Vétéran</v>
      </c>
      <c r="C1350" t="s">
        <v>4650</v>
      </c>
      <c r="D1350" t="s">
        <v>3059</v>
      </c>
      <c r="E1350" t="s">
        <v>4649</v>
      </c>
      <c r="F1350" t="s">
        <v>4648</v>
      </c>
      <c r="G1350" t="s">
        <v>21</v>
      </c>
      <c r="H1350" t="s">
        <v>27</v>
      </c>
      <c r="I1350" t="s">
        <v>84</v>
      </c>
      <c r="J1350" t="s">
        <v>96</v>
      </c>
    </row>
    <row r="1351" spans="1:10">
      <c r="A1351" t="str">
        <f t="shared" si="42"/>
        <v>Bruno GOUJON</v>
      </c>
      <c r="B1351" t="str">
        <f t="shared" si="43"/>
        <v>T.C. JOUE LES TOURS Vétéran</v>
      </c>
      <c r="C1351" t="s">
        <v>4647</v>
      </c>
      <c r="D1351" t="s">
        <v>489</v>
      </c>
      <c r="E1351" t="s">
        <v>4646</v>
      </c>
      <c r="F1351" t="s">
        <v>4645</v>
      </c>
      <c r="G1351" t="s">
        <v>21</v>
      </c>
      <c r="H1351" t="s">
        <v>27</v>
      </c>
      <c r="I1351" t="s">
        <v>84</v>
      </c>
      <c r="J1351" t="s">
        <v>96</v>
      </c>
    </row>
    <row r="1352" spans="1:10">
      <c r="A1352" t="str">
        <f t="shared" si="42"/>
        <v>Clement GOURDET</v>
      </c>
      <c r="B1352" t="str">
        <f t="shared" si="43"/>
        <v>T.C. JOUE LES TOURS Senior</v>
      </c>
      <c r="C1352" t="s">
        <v>4644</v>
      </c>
      <c r="D1352" t="s">
        <v>685</v>
      </c>
      <c r="E1352" t="s">
        <v>4643</v>
      </c>
      <c r="F1352" t="s">
        <v>4642</v>
      </c>
      <c r="G1352" t="s">
        <v>21</v>
      </c>
      <c r="H1352" t="s">
        <v>27</v>
      </c>
      <c r="I1352" t="s">
        <v>84</v>
      </c>
      <c r="J1352" t="s">
        <v>83</v>
      </c>
    </row>
    <row r="1353" spans="1:10">
      <c r="A1353" t="str">
        <f t="shared" si="42"/>
        <v>Pauline GOVEDRI</v>
      </c>
      <c r="B1353" t="str">
        <f t="shared" si="43"/>
        <v>T.C. JOUE LES TOURS Benjamin</v>
      </c>
      <c r="C1353" t="s">
        <v>4641</v>
      </c>
      <c r="D1353" t="s">
        <v>230</v>
      </c>
      <c r="E1353" t="s">
        <v>4640</v>
      </c>
      <c r="F1353" t="s">
        <v>4639</v>
      </c>
      <c r="G1353" t="s">
        <v>120</v>
      </c>
      <c r="H1353" t="s">
        <v>27</v>
      </c>
      <c r="I1353" t="s">
        <v>205</v>
      </c>
      <c r="J1353" t="s">
        <v>22</v>
      </c>
    </row>
    <row r="1354" spans="1:10">
      <c r="A1354" t="str">
        <f t="shared" si="42"/>
        <v>Stephane GOYAUD</v>
      </c>
      <c r="B1354" t="str">
        <f t="shared" si="43"/>
        <v>T.C. JOUE LES TOURS Vétéran</v>
      </c>
      <c r="C1354" t="s">
        <v>4638</v>
      </c>
      <c r="D1354" t="s">
        <v>186</v>
      </c>
      <c r="E1354" t="s">
        <v>4633</v>
      </c>
      <c r="F1354" t="s">
        <v>4637</v>
      </c>
      <c r="G1354" t="s">
        <v>21</v>
      </c>
      <c r="H1354" t="s">
        <v>27</v>
      </c>
      <c r="I1354" t="s">
        <v>84</v>
      </c>
      <c r="J1354" t="s">
        <v>96</v>
      </c>
    </row>
    <row r="1355" spans="1:10">
      <c r="A1355" t="str">
        <f t="shared" si="42"/>
        <v>Adele GOYAUD</v>
      </c>
      <c r="B1355" t="str">
        <f t="shared" si="43"/>
        <v>T.C. JOUE LES TOURS Benjamin</v>
      </c>
      <c r="C1355" t="s">
        <v>4636</v>
      </c>
      <c r="D1355" t="s">
        <v>428</v>
      </c>
      <c r="E1355" t="s">
        <v>4633</v>
      </c>
      <c r="F1355" t="s">
        <v>4635</v>
      </c>
      <c r="G1355" t="s">
        <v>120</v>
      </c>
      <c r="H1355" t="s">
        <v>27</v>
      </c>
      <c r="I1355" t="s">
        <v>205</v>
      </c>
      <c r="J1355" t="s">
        <v>22</v>
      </c>
    </row>
    <row r="1356" spans="1:10">
      <c r="A1356" t="str">
        <f t="shared" si="42"/>
        <v>Alex GOYAUD</v>
      </c>
      <c r="B1356" t="str">
        <f t="shared" si="43"/>
        <v>T.C. JOUE LES TOURS Minime</v>
      </c>
      <c r="C1356" t="s">
        <v>4634</v>
      </c>
      <c r="D1356" t="s">
        <v>3175</v>
      </c>
      <c r="E1356" t="s">
        <v>4633</v>
      </c>
      <c r="F1356" t="s">
        <v>4632</v>
      </c>
      <c r="G1356" t="s">
        <v>21</v>
      </c>
      <c r="H1356" t="s">
        <v>27</v>
      </c>
      <c r="I1356" t="s">
        <v>205</v>
      </c>
      <c r="J1356" t="s">
        <v>23</v>
      </c>
    </row>
    <row r="1357" spans="1:10">
      <c r="A1357" t="str">
        <f t="shared" si="42"/>
        <v>Christophe GRALL</v>
      </c>
      <c r="B1357" t="str">
        <f t="shared" si="43"/>
        <v>T.C. JOUE LES TOURS Vétéran</v>
      </c>
      <c r="C1357" t="s">
        <v>4631</v>
      </c>
      <c r="D1357" t="s">
        <v>431</v>
      </c>
      <c r="E1357" t="s">
        <v>4630</v>
      </c>
      <c r="F1357" t="s">
        <v>2985</v>
      </c>
      <c r="G1357" t="s">
        <v>21</v>
      </c>
      <c r="H1357" t="s">
        <v>27</v>
      </c>
      <c r="I1357" t="s">
        <v>84</v>
      </c>
      <c r="J1357" t="s">
        <v>96</v>
      </c>
    </row>
    <row r="1358" spans="1:10">
      <c r="A1358" t="str">
        <f t="shared" si="42"/>
        <v>CHRISTINE GRATEAU</v>
      </c>
      <c r="B1358" t="str">
        <f t="shared" si="43"/>
        <v>T.C. JOUE LES TOURS Vétéran</v>
      </c>
      <c r="C1358" t="s">
        <v>4629</v>
      </c>
      <c r="D1358" t="s">
        <v>804</v>
      </c>
      <c r="E1358" t="s">
        <v>4626</v>
      </c>
      <c r="F1358" t="s">
        <v>4628</v>
      </c>
      <c r="G1358" t="s">
        <v>120</v>
      </c>
      <c r="H1358" t="s">
        <v>27</v>
      </c>
      <c r="I1358" t="s">
        <v>115</v>
      </c>
      <c r="J1358" t="s">
        <v>96</v>
      </c>
    </row>
    <row r="1359" spans="1:10">
      <c r="A1359" t="str">
        <f t="shared" si="42"/>
        <v>GUILLAUME GRATEAU</v>
      </c>
      <c r="B1359" t="str">
        <f t="shared" si="43"/>
        <v>T.C. JOUE LES TOURS Senior</v>
      </c>
      <c r="C1359" t="s">
        <v>4627</v>
      </c>
      <c r="D1359" t="s">
        <v>1036</v>
      </c>
      <c r="E1359" t="s">
        <v>4626</v>
      </c>
      <c r="F1359" t="s">
        <v>4625</v>
      </c>
      <c r="G1359" t="s">
        <v>21</v>
      </c>
      <c r="H1359" t="s">
        <v>27</v>
      </c>
      <c r="I1359" t="s">
        <v>84</v>
      </c>
      <c r="J1359" t="s">
        <v>83</v>
      </c>
    </row>
    <row r="1360" spans="1:10">
      <c r="A1360" t="str">
        <f t="shared" si="42"/>
        <v>Theo GROSGEORGES</v>
      </c>
      <c r="B1360" t="str">
        <f t="shared" si="43"/>
        <v>T.C. JOUE LES TOURS Pupille</v>
      </c>
      <c r="C1360" t="s">
        <v>4624</v>
      </c>
      <c r="D1360" t="s">
        <v>2728</v>
      </c>
      <c r="E1360" t="s">
        <v>4623</v>
      </c>
      <c r="F1360" t="s">
        <v>4622</v>
      </c>
      <c r="G1360" t="s">
        <v>21</v>
      </c>
      <c r="H1360" t="s">
        <v>27</v>
      </c>
      <c r="I1360" t="s">
        <v>205</v>
      </c>
      <c r="J1360" t="s">
        <v>32</v>
      </c>
    </row>
    <row r="1361" spans="1:10">
      <c r="A1361" t="str">
        <f t="shared" si="42"/>
        <v>ETHAN GUERAUD</v>
      </c>
      <c r="B1361" t="str">
        <f t="shared" si="43"/>
        <v>T.C. JOUE LES TOURS Junior</v>
      </c>
      <c r="C1361" t="s">
        <v>4621</v>
      </c>
      <c r="D1361" t="s">
        <v>4620</v>
      </c>
      <c r="E1361" t="s">
        <v>4619</v>
      </c>
      <c r="F1361" t="s">
        <v>4618</v>
      </c>
      <c r="G1361" t="s">
        <v>21</v>
      </c>
      <c r="H1361" t="s">
        <v>27</v>
      </c>
      <c r="I1361" t="s">
        <v>205</v>
      </c>
      <c r="J1361" t="s">
        <v>24</v>
      </c>
    </row>
    <row r="1362" spans="1:10">
      <c r="A1362" t="str">
        <f t="shared" si="42"/>
        <v>FANNY GUIGNARD</v>
      </c>
      <c r="B1362" t="str">
        <f t="shared" si="43"/>
        <v>T.C. JOUE LES TOURS Vétéran</v>
      </c>
      <c r="C1362" t="s">
        <v>4617</v>
      </c>
      <c r="D1362" t="s">
        <v>4616</v>
      </c>
      <c r="E1362" t="s">
        <v>4615</v>
      </c>
      <c r="F1362" t="s">
        <v>4614</v>
      </c>
      <c r="G1362" t="s">
        <v>120</v>
      </c>
      <c r="H1362" t="s">
        <v>27</v>
      </c>
      <c r="I1362" t="s">
        <v>115</v>
      </c>
      <c r="J1362" t="s">
        <v>96</v>
      </c>
    </row>
    <row r="1363" spans="1:10">
      <c r="A1363" t="str">
        <f t="shared" si="42"/>
        <v>Philippe GUILLEMOT</v>
      </c>
      <c r="B1363" t="str">
        <f t="shared" si="43"/>
        <v>T.C. JOUE LES TOURS Vétéran</v>
      </c>
      <c r="C1363" t="s">
        <v>4613</v>
      </c>
      <c r="D1363" t="s">
        <v>212</v>
      </c>
      <c r="E1363" t="s">
        <v>3829</v>
      </c>
      <c r="F1363" t="s">
        <v>4612</v>
      </c>
      <c r="G1363" t="s">
        <v>21</v>
      </c>
      <c r="H1363" t="s">
        <v>27</v>
      </c>
      <c r="I1363" t="s">
        <v>84</v>
      </c>
      <c r="J1363" t="s">
        <v>96</v>
      </c>
    </row>
    <row r="1364" spans="1:10">
      <c r="A1364" t="str">
        <f t="shared" si="42"/>
        <v>CLEMENTINE GUILLON</v>
      </c>
      <c r="B1364" t="str">
        <f t="shared" si="43"/>
        <v>T.C. JOUE LES TOURS Cadet</v>
      </c>
      <c r="C1364" t="s">
        <v>4611</v>
      </c>
      <c r="D1364" t="s">
        <v>4610</v>
      </c>
      <c r="E1364" t="s">
        <v>3324</v>
      </c>
      <c r="F1364" t="s">
        <v>4609</v>
      </c>
      <c r="G1364" t="s">
        <v>120</v>
      </c>
      <c r="H1364" t="s">
        <v>27</v>
      </c>
      <c r="I1364" t="s">
        <v>205</v>
      </c>
      <c r="J1364" t="s">
        <v>20</v>
      </c>
    </row>
    <row r="1365" spans="1:10">
      <c r="A1365" t="str">
        <f t="shared" si="42"/>
        <v>GUILLAUME GUILLON</v>
      </c>
      <c r="B1365" t="str">
        <f t="shared" si="43"/>
        <v>T.C. JOUE LES TOURS Senior</v>
      </c>
      <c r="C1365" t="s">
        <v>4608</v>
      </c>
      <c r="D1365" t="s">
        <v>1036</v>
      </c>
      <c r="E1365" t="s">
        <v>3324</v>
      </c>
      <c r="F1365" t="s">
        <v>4607</v>
      </c>
      <c r="G1365" t="s">
        <v>21</v>
      </c>
      <c r="H1365" t="s">
        <v>27</v>
      </c>
      <c r="I1365" t="s">
        <v>84</v>
      </c>
      <c r="J1365" t="s">
        <v>83</v>
      </c>
    </row>
    <row r="1366" spans="1:10">
      <c r="A1366" t="str">
        <f t="shared" si="42"/>
        <v>NATHALIE GUILLON</v>
      </c>
      <c r="B1366" t="str">
        <f t="shared" si="43"/>
        <v>T.C. JOUE LES TOURS Vétéran</v>
      </c>
      <c r="C1366" t="s">
        <v>4606</v>
      </c>
      <c r="D1366" t="s">
        <v>2430</v>
      </c>
      <c r="E1366" t="s">
        <v>3324</v>
      </c>
      <c r="F1366" t="s">
        <v>4605</v>
      </c>
      <c r="G1366" t="s">
        <v>120</v>
      </c>
      <c r="H1366" t="s">
        <v>27</v>
      </c>
      <c r="I1366" t="s">
        <v>84</v>
      </c>
      <c r="J1366" t="s">
        <v>96</v>
      </c>
    </row>
    <row r="1367" spans="1:10">
      <c r="A1367" t="str">
        <f t="shared" si="42"/>
        <v>Frederic GUYOMARC H</v>
      </c>
      <c r="B1367" t="str">
        <f t="shared" si="43"/>
        <v>T.C. JOUE LES TOURS Vétéran</v>
      </c>
      <c r="C1367" t="s">
        <v>4604</v>
      </c>
      <c r="D1367" t="s">
        <v>175</v>
      </c>
      <c r="E1367" t="s">
        <v>4601</v>
      </c>
      <c r="F1367" t="s">
        <v>4603</v>
      </c>
      <c r="G1367" t="s">
        <v>21</v>
      </c>
      <c r="H1367" t="s">
        <v>27</v>
      </c>
      <c r="I1367" t="s">
        <v>84</v>
      </c>
      <c r="J1367" t="s">
        <v>96</v>
      </c>
    </row>
    <row r="1368" spans="1:10">
      <c r="A1368" t="str">
        <f t="shared" si="42"/>
        <v>Timeo GUYOMARC H</v>
      </c>
      <c r="B1368" t="str">
        <f t="shared" si="43"/>
        <v>T.C. JOUE LES TOURS Pupille</v>
      </c>
      <c r="C1368" t="s">
        <v>4602</v>
      </c>
      <c r="D1368" t="s">
        <v>2426</v>
      </c>
      <c r="E1368" t="s">
        <v>4601</v>
      </c>
      <c r="F1368" t="s">
        <v>4600</v>
      </c>
      <c r="G1368" t="s">
        <v>21</v>
      </c>
      <c r="H1368" t="s">
        <v>27</v>
      </c>
      <c r="I1368" t="s">
        <v>205</v>
      </c>
      <c r="J1368" t="s">
        <v>32</v>
      </c>
    </row>
    <row r="1369" spans="1:10">
      <c r="A1369" t="str">
        <f t="shared" si="42"/>
        <v>CYRIL HAGNERE</v>
      </c>
      <c r="B1369" t="str">
        <f t="shared" si="43"/>
        <v>T.C. JOUE LES TOURS Vétéran</v>
      </c>
      <c r="C1369" t="s">
        <v>4599</v>
      </c>
      <c r="D1369" t="s">
        <v>2586</v>
      </c>
      <c r="E1369" t="s">
        <v>4598</v>
      </c>
      <c r="F1369" t="s">
        <v>4597</v>
      </c>
      <c r="G1369" t="s">
        <v>21</v>
      </c>
      <c r="H1369" t="s">
        <v>27</v>
      </c>
      <c r="I1369" t="s">
        <v>84</v>
      </c>
      <c r="J1369" t="s">
        <v>96</v>
      </c>
    </row>
    <row r="1370" spans="1:10">
      <c r="A1370" t="str">
        <f t="shared" si="42"/>
        <v>Jules HARDOIN</v>
      </c>
      <c r="B1370" t="str">
        <f t="shared" si="43"/>
        <v>T.C. JOUE LES TOURS Senior</v>
      </c>
      <c r="C1370" t="s">
        <v>4596</v>
      </c>
      <c r="D1370" t="s">
        <v>1724</v>
      </c>
      <c r="E1370" t="s">
        <v>4595</v>
      </c>
      <c r="F1370" t="s">
        <v>4594</v>
      </c>
      <c r="G1370" t="s">
        <v>21</v>
      </c>
      <c r="H1370" t="s">
        <v>27</v>
      </c>
      <c r="I1370" t="s">
        <v>84</v>
      </c>
      <c r="J1370" t="s">
        <v>83</v>
      </c>
    </row>
    <row r="1371" spans="1:10">
      <c r="A1371" t="str">
        <f t="shared" si="42"/>
        <v>Nicolas HAY</v>
      </c>
      <c r="B1371" t="str">
        <f t="shared" si="43"/>
        <v>T.C. JOUE LES TOURS Vétéran</v>
      </c>
      <c r="C1371" t="s">
        <v>4593</v>
      </c>
      <c r="D1371" t="s">
        <v>87</v>
      </c>
      <c r="E1371" t="s">
        <v>333</v>
      </c>
      <c r="F1371" t="s">
        <v>2968</v>
      </c>
      <c r="G1371" t="s">
        <v>21</v>
      </c>
      <c r="H1371" t="s">
        <v>27</v>
      </c>
      <c r="I1371" t="s">
        <v>84</v>
      </c>
      <c r="J1371" t="s">
        <v>96</v>
      </c>
    </row>
    <row r="1372" spans="1:10">
      <c r="A1372" t="str">
        <f t="shared" si="42"/>
        <v>DELPHINE HAY</v>
      </c>
      <c r="B1372" t="str">
        <f t="shared" si="43"/>
        <v>T.C. JOUE LES TOURS Vétéran</v>
      </c>
      <c r="C1372" t="s">
        <v>4592</v>
      </c>
      <c r="D1372" t="s">
        <v>4591</v>
      </c>
      <c r="E1372" t="s">
        <v>333</v>
      </c>
      <c r="F1372" t="s">
        <v>4590</v>
      </c>
      <c r="G1372" t="s">
        <v>120</v>
      </c>
      <c r="H1372" t="s">
        <v>27</v>
      </c>
      <c r="I1372" t="s">
        <v>115</v>
      </c>
      <c r="J1372" t="s">
        <v>96</v>
      </c>
    </row>
    <row r="1373" spans="1:10">
      <c r="A1373" t="str">
        <f t="shared" si="42"/>
        <v>Pascal HEBERT</v>
      </c>
      <c r="B1373" t="str">
        <f t="shared" si="43"/>
        <v>T.C. JOUE LES TOURS Vétéran</v>
      </c>
      <c r="C1373" t="s">
        <v>4589</v>
      </c>
      <c r="D1373" t="s">
        <v>1925</v>
      </c>
      <c r="E1373" t="s">
        <v>4588</v>
      </c>
      <c r="F1373" t="s">
        <v>4587</v>
      </c>
      <c r="G1373" t="s">
        <v>21</v>
      </c>
      <c r="H1373" t="s">
        <v>27</v>
      </c>
      <c r="I1373" t="s">
        <v>84</v>
      </c>
      <c r="J1373" t="s">
        <v>96</v>
      </c>
    </row>
    <row r="1374" spans="1:10">
      <c r="A1374" t="str">
        <f t="shared" si="42"/>
        <v>Daphne HEDDE</v>
      </c>
      <c r="B1374" t="str">
        <f t="shared" si="43"/>
        <v>T.C. JOUE LES TOURS Cadet</v>
      </c>
      <c r="C1374" t="s">
        <v>4586</v>
      </c>
      <c r="D1374" t="s">
        <v>4585</v>
      </c>
      <c r="E1374" t="s">
        <v>4584</v>
      </c>
      <c r="F1374" t="s">
        <v>4583</v>
      </c>
      <c r="G1374" t="s">
        <v>120</v>
      </c>
      <c r="H1374" t="s">
        <v>27</v>
      </c>
      <c r="I1374" t="s">
        <v>205</v>
      </c>
      <c r="J1374" t="s">
        <v>20</v>
      </c>
    </row>
    <row r="1375" spans="1:10">
      <c r="A1375" t="str">
        <f t="shared" si="42"/>
        <v>Emmy HELLIO</v>
      </c>
      <c r="B1375" t="str">
        <f t="shared" si="43"/>
        <v>T.C. JOUE LES TOURS Benjamin</v>
      </c>
      <c r="C1375" t="s">
        <v>4582</v>
      </c>
      <c r="D1375" t="s">
        <v>4581</v>
      </c>
      <c r="E1375" t="s">
        <v>4580</v>
      </c>
      <c r="F1375" t="s">
        <v>4579</v>
      </c>
      <c r="G1375" t="s">
        <v>120</v>
      </c>
      <c r="H1375" t="s">
        <v>27</v>
      </c>
      <c r="I1375" t="s">
        <v>205</v>
      </c>
      <c r="J1375" t="s">
        <v>22</v>
      </c>
    </row>
    <row r="1376" spans="1:10">
      <c r="A1376" t="str">
        <f t="shared" si="42"/>
        <v>JEAN CLAUDE HEMONT</v>
      </c>
      <c r="B1376" t="str">
        <f t="shared" si="43"/>
        <v>T.C. JOUE LES TOURS Vétéran</v>
      </c>
      <c r="C1376" t="s">
        <v>4578</v>
      </c>
      <c r="D1376" t="s">
        <v>4577</v>
      </c>
      <c r="E1376" t="s">
        <v>4576</v>
      </c>
      <c r="F1376" t="s">
        <v>4575</v>
      </c>
      <c r="G1376" t="s">
        <v>21</v>
      </c>
      <c r="H1376" t="s">
        <v>27</v>
      </c>
      <c r="I1376" t="s">
        <v>84</v>
      </c>
      <c r="J1376" t="s">
        <v>96</v>
      </c>
    </row>
    <row r="1377" spans="1:10">
      <c r="A1377" t="str">
        <f t="shared" si="42"/>
        <v>Romain HILLAIRE</v>
      </c>
      <c r="B1377" t="str">
        <f t="shared" si="43"/>
        <v>T.C. JOUE LES TOURS Senior</v>
      </c>
      <c r="C1377" t="s">
        <v>4574</v>
      </c>
      <c r="D1377" t="s">
        <v>1158</v>
      </c>
      <c r="E1377" t="s">
        <v>4573</v>
      </c>
      <c r="F1377" t="s">
        <v>4572</v>
      </c>
      <c r="G1377" t="s">
        <v>21</v>
      </c>
      <c r="H1377" t="s">
        <v>27</v>
      </c>
      <c r="I1377" t="s">
        <v>84</v>
      </c>
      <c r="J1377" t="s">
        <v>83</v>
      </c>
    </row>
    <row r="1378" spans="1:10">
      <c r="A1378" t="str">
        <f t="shared" si="42"/>
        <v>Josselin HILLION</v>
      </c>
      <c r="B1378" t="str">
        <f t="shared" si="43"/>
        <v>T.C. JOUE LES TOURS Vétéran</v>
      </c>
      <c r="C1378" t="s">
        <v>4571</v>
      </c>
      <c r="D1378" t="s">
        <v>4570</v>
      </c>
      <c r="E1378" t="s">
        <v>4569</v>
      </c>
      <c r="F1378" t="s">
        <v>4568</v>
      </c>
      <c r="G1378" t="s">
        <v>21</v>
      </c>
      <c r="H1378" t="s">
        <v>27</v>
      </c>
      <c r="I1378" t="s">
        <v>84</v>
      </c>
      <c r="J1378" t="s">
        <v>96</v>
      </c>
    </row>
    <row r="1379" spans="1:10">
      <c r="A1379" t="str">
        <f t="shared" si="42"/>
        <v>CLARA HOUDEBERT</v>
      </c>
      <c r="B1379" t="str">
        <f t="shared" si="43"/>
        <v>T.C. JOUE LES TOURS Senior</v>
      </c>
      <c r="C1379" t="s">
        <v>4567</v>
      </c>
      <c r="D1379" t="s">
        <v>4566</v>
      </c>
      <c r="E1379" t="s">
        <v>4564</v>
      </c>
      <c r="F1379" t="s">
        <v>4563</v>
      </c>
      <c r="G1379" t="s">
        <v>120</v>
      </c>
      <c r="H1379" t="s">
        <v>27</v>
      </c>
      <c r="I1379" t="s">
        <v>84</v>
      </c>
      <c r="J1379" t="s">
        <v>83</v>
      </c>
    </row>
    <row r="1380" spans="1:10">
      <c r="A1380" t="str">
        <f t="shared" si="42"/>
        <v>MAXIME HOUDEBERT</v>
      </c>
      <c r="B1380" t="str">
        <f t="shared" si="43"/>
        <v>T.C. JOUE LES TOURS Senior</v>
      </c>
      <c r="C1380" t="s">
        <v>4565</v>
      </c>
      <c r="D1380" t="s">
        <v>2423</v>
      </c>
      <c r="E1380" t="s">
        <v>4564</v>
      </c>
      <c r="F1380" t="s">
        <v>4563</v>
      </c>
      <c r="G1380" t="s">
        <v>21</v>
      </c>
      <c r="H1380" t="s">
        <v>27</v>
      </c>
      <c r="I1380" t="s">
        <v>84</v>
      </c>
      <c r="J1380" t="s">
        <v>83</v>
      </c>
    </row>
    <row r="1381" spans="1:10">
      <c r="A1381" t="str">
        <f t="shared" si="42"/>
        <v>Salim HOUDJAL</v>
      </c>
      <c r="B1381" t="str">
        <f t="shared" si="43"/>
        <v>T.C. JOUE LES TOURS Vétéran</v>
      </c>
      <c r="C1381" t="s">
        <v>4562</v>
      </c>
      <c r="D1381" t="s">
        <v>4561</v>
      </c>
      <c r="E1381" t="s">
        <v>4560</v>
      </c>
      <c r="F1381" t="s">
        <v>4559</v>
      </c>
      <c r="G1381" t="s">
        <v>21</v>
      </c>
      <c r="H1381" t="s">
        <v>27</v>
      </c>
      <c r="I1381" t="s">
        <v>84</v>
      </c>
      <c r="J1381" t="s">
        <v>96</v>
      </c>
    </row>
    <row r="1382" spans="1:10">
      <c r="A1382" t="str">
        <f t="shared" si="42"/>
        <v>Basile HUGUET</v>
      </c>
      <c r="B1382" t="str">
        <f t="shared" si="43"/>
        <v>T.C. JOUE LES TOURS Pupille</v>
      </c>
      <c r="C1382" t="s">
        <v>4558</v>
      </c>
      <c r="D1382" t="s">
        <v>736</v>
      </c>
      <c r="E1382" t="s">
        <v>3893</v>
      </c>
      <c r="F1382" t="s">
        <v>4557</v>
      </c>
      <c r="G1382" t="s">
        <v>21</v>
      </c>
      <c r="H1382" t="s">
        <v>27</v>
      </c>
      <c r="I1382" t="s">
        <v>205</v>
      </c>
      <c r="J1382" t="s">
        <v>32</v>
      </c>
    </row>
    <row r="1383" spans="1:10">
      <c r="A1383" t="str">
        <f t="shared" si="42"/>
        <v>SOPHIE JACQUIER</v>
      </c>
      <c r="B1383" t="str">
        <f t="shared" si="43"/>
        <v>T.C. JOUE LES TOURS Senior</v>
      </c>
      <c r="C1383" t="s">
        <v>4556</v>
      </c>
      <c r="D1383" t="s">
        <v>2795</v>
      </c>
      <c r="E1383" t="s">
        <v>4555</v>
      </c>
      <c r="F1383" t="s">
        <v>4554</v>
      </c>
      <c r="G1383" t="s">
        <v>120</v>
      </c>
      <c r="H1383" t="s">
        <v>27</v>
      </c>
      <c r="I1383" t="s">
        <v>84</v>
      </c>
      <c r="J1383" t="s">
        <v>83</v>
      </c>
    </row>
    <row r="1384" spans="1:10">
      <c r="A1384" t="str">
        <f t="shared" si="42"/>
        <v>Leane JOUCQ</v>
      </c>
      <c r="B1384" t="str">
        <f t="shared" si="43"/>
        <v>T.C. JOUE LES TOURS Poussin</v>
      </c>
      <c r="C1384" t="s">
        <v>4553</v>
      </c>
      <c r="D1384" t="s">
        <v>1778</v>
      </c>
      <c r="E1384" t="s">
        <v>4548</v>
      </c>
      <c r="F1384" t="s">
        <v>4552</v>
      </c>
      <c r="G1384" t="s">
        <v>120</v>
      </c>
      <c r="H1384" t="s">
        <v>27</v>
      </c>
      <c r="I1384" t="s">
        <v>205</v>
      </c>
      <c r="J1384" t="s">
        <v>35</v>
      </c>
    </row>
    <row r="1385" spans="1:10">
      <c r="A1385" t="str">
        <f t="shared" si="42"/>
        <v>Nathan JOUCQ</v>
      </c>
      <c r="B1385" t="str">
        <f t="shared" si="43"/>
        <v>T.C. JOUE LES TOURS Benjamin</v>
      </c>
      <c r="C1385" t="s">
        <v>4551</v>
      </c>
      <c r="D1385" t="s">
        <v>1696</v>
      </c>
      <c r="E1385" t="s">
        <v>4548</v>
      </c>
      <c r="F1385" t="s">
        <v>4550</v>
      </c>
      <c r="G1385" t="s">
        <v>21</v>
      </c>
      <c r="H1385" t="s">
        <v>27</v>
      </c>
      <c r="I1385" t="s">
        <v>205</v>
      </c>
      <c r="J1385" t="s">
        <v>22</v>
      </c>
    </row>
    <row r="1386" spans="1:10">
      <c r="A1386" t="str">
        <f t="shared" si="42"/>
        <v>Lucie JOUCQ</v>
      </c>
      <c r="B1386" t="str">
        <f t="shared" si="43"/>
        <v>T.C. JOUE LES TOURS Minime</v>
      </c>
      <c r="C1386" t="s">
        <v>4549</v>
      </c>
      <c r="D1386" t="s">
        <v>3978</v>
      </c>
      <c r="E1386" t="s">
        <v>4548</v>
      </c>
      <c r="F1386" t="s">
        <v>4547</v>
      </c>
      <c r="G1386" t="s">
        <v>120</v>
      </c>
      <c r="H1386" t="s">
        <v>27</v>
      </c>
      <c r="I1386" t="s">
        <v>205</v>
      </c>
      <c r="J1386" t="s">
        <v>23</v>
      </c>
    </row>
    <row r="1387" spans="1:10">
      <c r="A1387" t="str">
        <f t="shared" si="42"/>
        <v>DAVY JUCHET</v>
      </c>
      <c r="B1387" t="str">
        <f t="shared" si="43"/>
        <v>T.C. JOUE LES TOURS Senior</v>
      </c>
      <c r="C1387" t="s">
        <v>4546</v>
      </c>
      <c r="D1387" t="s">
        <v>4545</v>
      </c>
      <c r="E1387" t="s">
        <v>4544</v>
      </c>
      <c r="F1387" t="s">
        <v>4543</v>
      </c>
      <c r="G1387" t="s">
        <v>21</v>
      </c>
      <c r="H1387" t="s">
        <v>27</v>
      </c>
      <c r="I1387" t="s">
        <v>84</v>
      </c>
      <c r="J1387" t="s">
        <v>83</v>
      </c>
    </row>
    <row r="1388" spans="1:10">
      <c r="A1388" t="str">
        <f t="shared" si="42"/>
        <v>MATTHIEU JUNCA</v>
      </c>
      <c r="B1388" t="str">
        <f t="shared" si="43"/>
        <v>T.C. JOUE LES TOURS Senior</v>
      </c>
      <c r="C1388" t="s">
        <v>4542</v>
      </c>
      <c r="D1388" t="s">
        <v>995</v>
      </c>
      <c r="E1388" t="s">
        <v>4541</v>
      </c>
      <c r="F1388" t="s">
        <v>4540</v>
      </c>
      <c r="G1388" t="s">
        <v>21</v>
      </c>
      <c r="H1388" t="s">
        <v>27</v>
      </c>
      <c r="I1388" t="s">
        <v>84</v>
      </c>
      <c r="J1388" t="s">
        <v>83</v>
      </c>
    </row>
    <row r="1389" spans="1:10">
      <c r="A1389" t="str">
        <f t="shared" si="42"/>
        <v>Irakli KANDELAKI</v>
      </c>
      <c r="B1389" t="str">
        <f t="shared" si="43"/>
        <v>T.C. JOUE LES TOURS Minime</v>
      </c>
      <c r="C1389" t="s">
        <v>4539</v>
      </c>
      <c r="D1389" t="s">
        <v>4538</v>
      </c>
      <c r="E1389" t="s">
        <v>4537</v>
      </c>
      <c r="F1389" t="s">
        <v>4536</v>
      </c>
      <c r="G1389" t="s">
        <v>21</v>
      </c>
      <c r="H1389" t="s">
        <v>27</v>
      </c>
      <c r="I1389" t="s">
        <v>205</v>
      </c>
      <c r="J1389" t="s">
        <v>23</v>
      </c>
    </row>
    <row r="1390" spans="1:10">
      <c r="A1390" t="str">
        <f t="shared" si="42"/>
        <v>JACKY KERHIR</v>
      </c>
      <c r="B1390" t="str">
        <f t="shared" si="43"/>
        <v>T.C. JOUE LES TOURS Vétéran</v>
      </c>
      <c r="C1390" t="s">
        <v>4535</v>
      </c>
      <c r="D1390" t="s">
        <v>4534</v>
      </c>
      <c r="E1390" t="s">
        <v>4533</v>
      </c>
      <c r="F1390" t="s">
        <v>4532</v>
      </c>
      <c r="G1390" t="s">
        <v>21</v>
      </c>
      <c r="H1390" t="s">
        <v>27</v>
      </c>
      <c r="I1390" t="s">
        <v>297</v>
      </c>
      <c r="J1390" t="s">
        <v>96</v>
      </c>
    </row>
    <row r="1391" spans="1:10">
      <c r="A1391" t="str">
        <f t="shared" si="42"/>
        <v>Thibault KERVELLA</v>
      </c>
      <c r="B1391" t="str">
        <f t="shared" si="43"/>
        <v>T.C. JOUE LES TOURS Senior</v>
      </c>
      <c r="C1391" t="s">
        <v>4531</v>
      </c>
      <c r="D1391" t="s">
        <v>2892</v>
      </c>
      <c r="E1391" t="s">
        <v>4530</v>
      </c>
      <c r="F1391" t="s">
        <v>4529</v>
      </c>
      <c r="G1391" t="s">
        <v>21</v>
      </c>
      <c r="H1391" t="s">
        <v>27</v>
      </c>
      <c r="I1391" t="s">
        <v>84</v>
      </c>
      <c r="J1391" t="s">
        <v>83</v>
      </c>
    </row>
    <row r="1392" spans="1:10">
      <c r="A1392" t="str">
        <f t="shared" si="42"/>
        <v>Florence LACROIX</v>
      </c>
      <c r="B1392" t="str">
        <f t="shared" si="43"/>
        <v>T.C. JOUE LES TOURS Senior</v>
      </c>
      <c r="C1392" t="s">
        <v>4528</v>
      </c>
      <c r="D1392" t="s">
        <v>3612</v>
      </c>
      <c r="E1392" t="s">
        <v>4527</v>
      </c>
      <c r="F1392" t="s">
        <v>4526</v>
      </c>
      <c r="G1392" t="s">
        <v>120</v>
      </c>
      <c r="H1392" t="s">
        <v>27</v>
      </c>
      <c r="I1392" t="s">
        <v>115</v>
      </c>
      <c r="J1392" t="s">
        <v>83</v>
      </c>
    </row>
    <row r="1393" spans="1:10">
      <c r="A1393" t="str">
        <f t="shared" si="42"/>
        <v>Cassandra LAMY</v>
      </c>
      <c r="B1393" t="str">
        <f t="shared" si="43"/>
        <v>T.C. JOUE LES TOURS Senior</v>
      </c>
      <c r="C1393" t="s">
        <v>4525</v>
      </c>
      <c r="D1393" t="s">
        <v>4524</v>
      </c>
      <c r="E1393" t="s">
        <v>4523</v>
      </c>
      <c r="F1393" t="s">
        <v>4522</v>
      </c>
      <c r="G1393" t="s">
        <v>120</v>
      </c>
      <c r="H1393" t="s">
        <v>27</v>
      </c>
      <c r="I1393" t="s">
        <v>84</v>
      </c>
      <c r="J1393" t="s">
        <v>83</v>
      </c>
    </row>
    <row r="1394" spans="1:10">
      <c r="A1394" t="str">
        <f t="shared" si="42"/>
        <v>Yves LE GOUIC MARTUN</v>
      </c>
      <c r="B1394" t="str">
        <f t="shared" si="43"/>
        <v>T.C. JOUE LES TOURS Vétéran</v>
      </c>
      <c r="C1394" t="s">
        <v>4521</v>
      </c>
      <c r="D1394" t="s">
        <v>1598</v>
      </c>
      <c r="E1394" t="s">
        <v>4520</v>
      </c>
      <c r="F1394" t="s">
        <v>4519</v>
      </c>
      <c r="G1394" t="s">
        <v>21</v>
      </c>
      <c r="H1394" t="s">
        <v>27</v>
      </c>
      <c r="I1394" t="s">
        <v>84</v>
      </c>
      <c r="J1394" t="s">
        <v>96</v>
      </c>
    </row>
    <row r="1395" spans="1:10">
      <c r="A1395" t="str">
        <f t="shared" si="42"/>
        <v>Barbara LE MEN</v>
      </c>
      <c r="B1395" t="str">
        <f t="shared" si="43"/>
        <v>T.C. JOUE LES TOURS Vétéran</v>
      </c>
      <c r="C1395" t="s">
        <v>4518</v>
      </c>
      <c r="D1395" t="s">
        <v>4517</v>
      </c>
      <c r="E1395" t="s">
        <v>4516</v>
      </c>
      <c r="F1395" t="s">
        <v>4515</v>
      </c>
      <c r="G1395" t="s">
        <v>120</v>
      </c>
      <c r="H1395" t="s">
        <v>27</v>
      </c>
      <c r="I1395" t="s">
        <v>84</v>
      </c>
      <c r="J1395" t="s">
        <v>96</v>
      </c>
    </row>
    <row r="1396" spans="1:10">
      <c r="A1396" t="str">
        <f t="shared" si="42"/>
        <v>Maxime LE TOUARIN</v>
      </c>
      <c r="B1396" t="str">
        <f t="shared" si="43"/>
        <v>T.C. JOUE LES TOURS Senior</v>
      </c>
      <c r="C1396" t="s">
        <v>4514</v>
      </c>
      <c r="D1396" t="s">
        <v>790</v>
      </c>
      <c r="E1396" t="s">
        <v>4513</v>
      </c>
      <c r="F1396" t="s">
        <v>4512</v>
      </c>
      <c r="G1396" t="s">
        <v>21</v>
      </c>
      <c r="H1396" t="s">
        <v>27</v>
      </c>
      <c r="I1396" t="s">
        <v>84</v>
      </c>
      <c r="J1396" t="s">
        <v>83</v>
      </c>
    </row>
    <row r="1397" spans="1:10">
      <c r="A1397" t="str">
        <f t="shared" si="42"/>
        <v>JULIETTE LEBEAU</v>
      </c>
      <c r="B1397" t="str">
        <f t="shared" si="43"/>
        <v>T.C. JOUE LES TOURS Minime</v>
      </c>
      <c r="C1397" t="s">
        <v>4511</v>
      </c>
      <c r="D1397" t="s">
        <v>3943</v>
      </c>
      <c r="E1397" t="s">
        <v>4510</v>
      </c>
      <c r="F1397" t="s">
        <v>4509</v>
      </c>
      <c r="G1397" t="s">
        <v>120</v>
      </c>
      <c r="H1397" t="s">
        <v>27</v>
      </c>
      <c r="I1397" t="s">
        <v>205</v>
      </c>
      <c r="J1397" t="s">
        <v>23</v>
      </c>
    </row>
    <row r="1398" spans="1:10">
      <c r="A1398" t="str">
        <f t="shared" si="42"/>
        <v>Romain LECOMTE</v>
      </c>
      <c r="B1398" t="str">
        <f t="shared" si="43"/>
        <v>T.C. JOUE LES TOURS Poussin</v>
      </c>
      <c r="C1398" t="s">
        <v>4508</v>
      </c>
      <c r="D1398" t="s">
        <v>1158</v>
      </c>
      <c r="E1398" t="s">
        <v>4504</v>
      </c>
      <c r="F1398" t="s">
        <v>4507</v>
      </c>
      <c r="G1398" t="s">
        <v>21</v>
      </c>
      <c r="H1398" t="s">
        <v>27</v>
      </c>
      <c r="I1398" t="s">
        <v>205</v>
      </c>
      <c r="J1398" t="s">
        <v>35</v>
      </c>
    </row>
    <row r="1399" spans="1:10">
      <c r="A1399" t="str">
        <f t="shared" si="42"/>
        <v>Jean Philippe LECOMTE</v>
      </c>
      <c r="B1399" t="str">
        <f t="shared" si="43"/>
        <v>T.C. JOUE LES TOURS Vétéran</v>
      </c>
      <c r="C1399" t="s">
        <v>4506</v>
      </c>
      <c r="D1399" t="s">
        <v>4505</v>
      </c>
      <c r="E1399" t="s">
        <v>4504</v>
      </c>
      <c r="F1399" t="s">
        <v>4503</v>
      </c>
      <c r="G1399" t="s">
        <v>21</v>
      </c>
      <c r="H1399" t="s">
        <v>27</v>
      </c>
      <c r="I1399" t="s">
        <v>84</v>
      </c>
      <c r="J1399" t="s">
        <v>96</v>
      </c>
    </row>
    <row r="1400" spans="1:10">
      <c r="A1400" t="str">
        <f t="shared" si="42"/>
        <v>GREGORY LEMAITRE</v>
      </c>
      <c r="B1400" t="str">
        <f t="shared" si="43"/>
        <v>T.C. JOUE LES TOURS Senior</v>
      </c>
      <c r="C1400" t="s">
        <v>4502</v>
      </c>
      <c r="D1400" t="s">
        <v>346</v>
      </c>
      <c r="E1400" t="s">
        <v>4501</v>
      </c>
      <c r="F1400" t="s">
        <v>4500</v>
      </c>
      <c r="G1400" t="s">
        <v>21</v>
      </c>
      <c r="H1400" t="s">
        <v>27</v>
      </c>
      <c r="I1400" t="s">
        <v>84</v>
      </c>
      <c r="J1400" t="s">
        <v>83</v>
      </c>
    </row>
    <row r="1401" spans="1:10">
      <c r="A1401" t="str">
        <f t="shared" si="42"/>
        <v>NICOLAS LEVAUX</v>
      </c>
      <c r="B1401" t="str">
        <f t="shared" si="43"/>
        <v>T.C. JOUE LES TOURS Vétéran</v>
      </c>
      <c r="C1401" t="s">
        <v>4499</v>
      </c>
      <c r="D1401" t="s">
        <v>1810</v>
      </c>
      <c r="E1401" t="s">
        <v>4495</v>
      </c>
      <c r="F1401" t="s">
        <v>4498</v>
      </c>
      <c r="G1401" t="s">
        <v>21</v>
      </c>
      <c r="H1401" t="s">
        <v>27</v>
      </c>
      <c r="I1401" t="s">
        <v>84</v>
      </c>
      <c r="J1401" t="s">
        <v>96</v>
      </c>
    </row>
    <row r="1402" spans="1:10">
      <c r="A1402" t="str">
        <f t="shared" si="42"/>
        <v>MARIE REINE LEVAUX</v>
      </c>
      <c r="B1402" t="str">
        <f t="shared" si="43"/>
        <v>T.C. JOUE LES TOURS Vétéran</v>
      </c>
      <c r="C1402" t="s">
        <v>4497</v>
      </c>
      <c r="D1402" t="s">
        <v>4496</v>
      </c>
      <c r="E1402" t="s">
        <v>4495</v>
      </c>
      <c r="F1402" t="s">
        <v>4494</v>
      </c>
      <c r="G1402" t="s">
        <v>120</v>
      </c>
      <c r="H1402" t="s">
        <v>27</v>
      </c>
      <c r="I1402" t="s">
        <v>84</v>
      </c>
      <c r="J1402" t="s">
        <v>96</v>
      </c>
    </row>
    <row r="1403" spans="1:10">
      <c r="A1403" t="str">
        <f t="shared" si="42"/>
        <v>Stephane LOISELLE</v>
      </c>
      <c r="B1403" t="str">
        <f t="shared" si="43"/>
        <v>T.C. JOUE LES TOURS Senior</v>
      </c>
      <c r="C1403" t="s">
        <v>4493</v>
      </c>
      <c r="D1403" t="s">
        <v>186</v>
      </c>
      <c r="E1403" t="s">
        <v>4492</v>
      </c>
      <c r="F1403" t="s">
        <v>3534</v>
      </c>
      <c r="G1403" t="s">
        <v>21</v>
      </c>
      <c r="H1403" t="s">
        <v>27</v>
      </c>
      <c r="I1403" t="s">
        <v>84</v>
      </c>
      <c r="J1403" t="s">
        <v>83</v>
      </c>
    </row>
    <row r="1404" spans="1:10">
      <c r="A1404" t="str">
        <f t="shared" si="42"/>
        <v>Stephanie LOISON</v>
      </c>
      <c r="B1404" t="str">
        <f t="shared" si="43"/>
        <v>T.C. JOUE LES TOURS Vétéran</v>
      </c>
      <c r="C1404" t="s">
        <v>4491</v>
      </c>
      <c r="D1404" t="s">
        <v>1150</v>
      </c>
      <c r="E1404" t="s">
        <v>299</v>
      </c>
      <c r="F1404" t="s">
        <v>4490</v>
      </c>
      <c r="G1404" t="s">
        <v>120</v>
      </c>
      <c r="H1404" t="s">
        <v>27</v>
      </c>
      <c r="I1404" t="s">
        <v>115</v>
      </c>
      <c r="J1404" t="s">
        <v>96</v>
      </c>
    </row>
    <row r="1405" spans="1:10">
      <c r="A1405" t="str">
        <f t="shared" si="42"/>
        <v>Arnaud LOLIVIER</v>
      </c>
      <c r="B1405" t="str">
        <f t="shared" si="43"/>
        <v>T.C. JOUE LES TOURS Senior</v>
      </c>
      <c r="C1405" t="s">
        <v>4489</v>
      </c>
      <c r="D1405" t="s">
        <v>769</v>
      </c>
      <c r="E1405" t="s">
        <v>4488</v>
      </c>
      <c r="F1405" t="s">
        <v>4487</v>
      </c>
      <c r="G1405" t="s">
        <v>21</v>
      </c>
      <c r="H1405" t="s">
        <v>27</v>
      </c>
      <c r="I1405" t="s">
        <v>84</v>
      </c>
      <c r="J1405" t="s">
        <v>83</v>
      </c>
    </row>
    <row r="1406" spans="1:10">
      <c r="A1406" t="str">
        <f t="shared" si="42"/>
        <v>Nathalie MAGONTIER</v>
      </c>
      <c r="B1406" t="str">
        <f t="shared" si="43"/>
        <v>T.C. JOUE LES TOURS Vétéran</v>
      </c>
      <c r="C1406" t="s">
        <v>4486</v>
      </c>
      <c r="D1406" t="s">
        <v>674</v>
      </c>
      <c r="E1406" t="s">
        <v>4485</v>
      </c>
      <c r="F1406" t="s">
        <v>4484</v>
      </c>
      <c r="G1406" t="s">
        <v>120</v>
      </c>
      <c r="H1406" t="s">
        <v>27</v>
      </c>
      <c r="I1406" t="s">
        <v>115</v>
      </c>
      <c r="J1406" t="s">
        <v>96</v>
      </c>
    </row>
    <row r="1407" spans="1:10">
      <c r="A1407" t="str">
        <f t="shared" si="42"/>
        <v>Clement MAIGNE</v>
      </c>
      <c r="B1407" t="str">
        <f t="shared" si="43"/>
        <v>T.C. JOUE LES TOURS Cadet</v>
      </c>
      <c r="C1407" t="s">
        <v>4483</v>
      </c>
      <c r="D1407" t="s">
        <v>685</v>
      </c>
      <c r="E1407" t="s">
        <v>4480</v>
      </c>
      <c r="F1407" t="s">
        <v>4482</v>
      </c>
      <c r="G1407" t="s">
        <v>21</v>
      </c>
      <c r="H1407" t="s">
        <v>27</v>
      </c>
      <c r="I1407" t="s">
        <v>205</v>
      </c>
      <c r="J1407" t="s">
        <v>20</v>
      </c>
    </row>
    <row r="1408" spans="1:10">
      <c r="A1408" t="str">
        <f t="shared" si="42"/>
        <v>SEBASTIEN MAIGNE</v>
      </c>
      <c r="B1408" t="str">
        <f t="shared" si="43"/>
        <v>T.C. JOUE LES TOURS Vétéran</v>
      </c>
      <c r="C1408" t="s">
        <v>4481</v>
      </c>
      <c r="D1408" t="s">
        <v>3130</v>
      </c>
      <c r="E1408" t="s">
        <v>4480</v>
      </c>
      <c r="F1408" t="s">
        <v>4479</v>
      </c>
      <c r="G1408" t="s">
        <v>21</v>
      </c>
      <c r="H1408" t="s">
        <v>27</v>
      </c>
      <c r="I1408" t="s">
        <v>84</v>
      </c>
      <c r="J1408" t="s">
        <v>96</v>
      </c>
    </row>
    <row r="1409" spans="1:10">
      <c r="A1409" t="str">
        <f t="shared" si="42"/>
        <v>LOUCA MARCHAL ROUGERIE</v>
      </c>
      <c r="B1409" t="str">
        <f t="shared" si="43"/>
        <v>T.C. JOUE LES TOURS Pupille</v>
      </c>
      <c r="C1409" t="s">
        <v>4478</v>
      </c>
      <c r="D1409" t="s">
        <v>4477</v>
      </c>
      <c r="E1409" t="s">
        <v>4476</v>
      </c>
      <c r="F1409" t="s">
        <v>4475</v>
      </c>
      <c r="G1409" t="s">
        <v>21</v>
      </c>
      <c r="H1409" t="s">
        <v>27</v>
      </c>
      <c r="I1409" t="s">
        <v>205</v>
      </c>
      <c r="J1409" t="s">
        <v>32</v>
      </c>
    </row>
    <row r="1410" spans="1:10">
      <c r="A1410" t="str">
        <f t="shared" si="42"/>
        <v>JONATHAN MARCHAND</v>
      </c>
      <c r="B1410" t="str">
        <f t="shared" si="43"/>
        <v>T.C. JOUE LES TOURS Vétéran</v>
      </c>
      <c r="C1410" t="s">
        <v>4474</v>
      </c>
      <c r="D1410" t="s">
        <v>4473</v>
      </c>
      <c r="E1410" t="s">
        <v>4472</v>
      </c>
      <c r="F1410" t="s">
        <v>4471</v>
      </c>
      <c r="G1410" t="s">
        <v>21</v>
      </c>
      <c r="H1410" t="s">
        <v>27</v>
      </c>
      <c r="I1410" t="s">
        <v>84</v>
      </c>
      <c r="J1410" t="s">
        <v>96</v>
      </c>
    </row>
    <row r="1411" spans="1:10">
      <c r="A1411" t="str">
        <f t="shared" ref="A1411:A1474" si="44">CONCATENATE(D1411," ",E1411)</f>
        <v>Joceran MARIE</v>
      </c>
      <c r="B1411" t="str">
        <f t="shared" ref="B1411:B1474" si="45">CONCATENATE(H1411," ",J1411)</f>
        <v>T.C. JOUE LES TOURS Senior</v>
      </c>
      <c r="C1411" t="s">
        <v>4470</v>
      </c>
      <c r="D1411" t="s">
        <v>4469</v>
      </c>
      <c r="E1411" t="s">
        <v>1171</v>
      </c>
      <c r="F1411" t="s">
        <v>4468</v>
      </c>
      <c r="G1411" t="s">
        <v>21</v>
      </c>
      <c r="H1411" t="s">
        <v>27</v>
      </c>
      <c r="I1411" t="s">
        <v>84</v>
      </c>
      <c r="J1411" t="s">
        <v>83</v>
      </c>
    </row>
    <row r="1412" spans="1:10">
      <c r="A1412" t="str">
        <f t="shared" si="44"/>
        <v>Andrea MARTINS</v>
      </c>
      <c r="B1412" t="str">
        <f t="shared" si="45"/>
        <v>T.C. JOUE LES TOURS Senior</v>
      </c>
      <c r="C1412" t="s">
        <v>4467</v>
      </c>
      <c r="D1412" t="s">
        <v>4466</v>
      </c>
      <c r="E1412" t="s">
        <v>1963</v>
      </c>
      <c r="F1412" t="s">
        <v>4465</v>
      </c>
      <c r="G1412" t="s">
        <v>120</v>
      </c>
      <c r="H1412" t="s">
        <v>27</v>
      </c>
      <c r="I1412" t="s">
        <v>115</v>
      </c>
      <c r="J1412" t="s">
        <v>83</v>
      </c>
    </row>
    <row r="1413" spans="1:10">
      <c r="A1413" t="str">
        <f t="shared" si="44"/>
        <v>Alyssa MAZZERBO</v>
      </c>
      <c r="B1413" t="str">
        <f t="shared" si="45"/>
        <v>T.C. JOUE LES TOURS Benjamin</v>
      </c>
      <c r="C1413" t="s">
        <v>4464</v>
      </c>
      <c r="D1413" t="s">
        <v>4463</v>
      </c>
      <c r="E1413" t="s">
        <v>4460</v>
      </c>
      <c r="F1413" t="s">
        <v>1535</v>
      </c>
      <c r="G1413" t="s">
        <v>120</v>
      </c>
      <c r="H1413" t="s">
        <v>27</v>
      </c>
      <c r="I1413" t="s">
        <v>205</v>
      </c>
      <c r="J1413" t="s">
        <v>22</v>
      </c>
    </row>
    <row r="1414" spans="1:10">
      <c r="A1414" t="str">
        <f t="shared" si="44"/>
        <v>Luca MAZZERBO</v>
      </c>
      <c r="B1414" t="str">
        <f t="shared" si="45"/>
        <v>T.C. JOUE LES TOURS Pupille</v>
      </c>
      <c r="C1414" t="s">
        <v>4462</v>
      </c>
      <c r="D1414" t="s">
        <v>4461</v>
      </c>
      <c r="E1414" t="s">
        <v>4460</v>
      </c>
      <c r="F1414" t="s">
        <v>4459</v>
      </c>
      <c r="G1414" t="s">
        <v>21</v>
      </c>
      <c r="H1414" t="s">
        <v>27</v>
      </c>
      <c r="I1414" t="s">
        <v>205</v>
      </c>
      <c r="J1414" t="s">
        <v>32</v>
      </c>
    </row>
    <row r="1415" spans="1:10">
      <c r="A1415" t="str">
        <f t="shared" si="44"/>
        <v>FATIMA MEDJAHED</v>
      </c>
      <c r="B1415" t="str">
        <f t="shared" si="45"/>
        <v>T.C. JOUE LES TOURS Vétéran</v>
      </c>
      <c r="C1415" t="s">
        <v>4458</v>
      </c>
      <c r="D1415" t="s">
        <v>4457</v>
      </c>
      <c r="E1415" t="s">
        <v>4456</v>
      </c>
      <c r="F1415" t="s">
        <v>4455</v>
      </c>
      <c r="G1415" t="s">
        <v>120</v>
      </c>
      <c r="H1415" t="s">
        <v>27</v>
      </c>
      <c r="I1415" t="s">
        <v>115</v>
      </c>
      <c r="J1415" t="s">
        <v>96</v>
      </c>
    </row>
    <row r="1416" spans="1:10">
      <c r="A1416" t="str">
        <f t="shared" si="44"/>
        <v>David MEMIN</v>
      </c>
      <c r="B1416" t="str">
        <f t="shared" si="45"/>
        <v>T.C. JOUE LES TOURS Senior</v>
      </c>
      <c r="C1416" t="s">
        <v>4454</v>
      </c>
      <c r="D1416" t="s">
        <v>848</v>
      </c>
      <c r="E1416" t="s">
        <v>4453</v>
      </c>
      <c r="F1416" t="s">
        <v>4452</v>
      </c>
      <c r="G1416" t="s">
        <v>21</v>
      </c>
      <c r="H1416" t="s">
        <v>27</v>
      </c>
      <c r="I1416" t="s">
        <v>84</v>
      </c>
      <c r="J1416" t="s">
        <v>83</v>
      </c>
    </row>
    <row r="1417" spans="1:10">
      <c r="A1417" t="str">
        <f t="shared" si="44"/>
        <v>Capucine MIGNUCCI</v>
      </c>
      <c r="B1417" t="str">
        <f t="shared" si="45"/>
        <v>T.C. JOUE LES TOURS Minime</v>
      </c>
      <c r="C1417" t="s">
        <v>4451</v>
      </c>
      <c r="D1417" t="s">
        <v>322</v>
      </c>
      <c r="E1417" t="s">
        <v>4448</v>
      </c>
      <c r="F1417" t="s">
        <v>4450</v>
      </c>
      <c r="G1417" t="s">
        <v>120</v>
      </c>
      <c r="H1417" t="s">
        <v>27</v>
      </c>
      <c r="I1417" t="s">
        <v>205</v>
      </c>
      <c r="J1417" t="s">
        <v>23</v>
      </c>
    </row>
    <row r="1418" spans="1:10">
      <c r="A1418" t="str">
        <f t="shared" si="44"/>
        <v>PAUL MIGNUCCI</v>
      </c>
      <c r="B1418" t="str">
        <f t="shared" si="45"/>
        <v>T.C. JOUE LES TOURS Junior</v>
      </c>
      <c r="C1418" t="s">
        <v>4449</v>
      </c>
      <c r="D1418" t="s">
        <v>1934</v>
      </c>
      <c r="E1418" t="s">
        <v>4448</v>
      </c>
      <c r="F1418" t="s">
        <v>4447</v>
      </c>
      <c r="G1418" t="s">
        <v>21</v>
      </c>
      <c r="H1418" t="s">
        <v>27</v>
      </c>
      <c r="I1418" t="s">
        <v>205</v>
      </c>
      <c r="J1418" t="s">
        <v>24</v>
      </c>
    </row>
    <row r="1419" spans="1:10">
      <c r="A1419" t="str">
        <f t="shared" si="44"/>
        <v>PIERRE MONIERE</v>
      </c>
      <c r="B1419" t="str">
        <f t="shared" si="45"/>
        <v>T.C. JOUE LES TOURS Senior</v>
      </c>
      <c r="C1419" t="s">
        <v>4446</v>
      </c>
      <c r="D1419" t="s">
        <v>1143</v>
      </c>
      <c r="E1419" t="s">
        <v>4445</v>
      </c>
      <c r="F1419" t="s">
        <v>4444</v>
      </c>
      <c r="G1419" t="s">
        <v>21</v>
      </c>
      <c r="H1419" t="s">
        <v>27</v>
      </c>
      <c r="I1419" t="s">
        <v>84</v>
      </c>
      <c r="J1419" t="s">
        <v>83</v>
      </c>
    </row>
    <row r="1420" spans="1:10">
      <c r="A1420" t="str">
        <f t="shared" si="44"/>
        <v>Lyllian MULLER</v>
      </c>
      <c r="B1420" t="str">
        <f t="shared" si="45"/>
        <v>T.C. JOUE LES TOURS Poussin</v>
      </c>
      <c r="C1420" t="s">
        <v>4443</v>
      </c>
      <c r="D1420" t="s">
        <v>4442</v>
      </c>
      <c r="E1420" t="s">
        <v>4438</v>
      </c>
      <c r="F1420" t="s">
        <v>4441</v>
      </c>
      <c r="G1420" t="s">
        <v>21</v>
      </c>
      <c r="H1420" t="s">
        <v>27</v>
      </c>
      <c r="I1420" t="s">
        <v>205</v>
      </c>
      <c r="J1420" t="s">
        <v>35</v>
      </c>
    </row>
    <row r="1421" spans="1:10">
      <c r="A1421" t="str">
        <f t="shared" si="44"/>
        <v>Anaelle MULLER</v>
      </c>
      <c r="B1421" t="str">
        <f t="shared" si="45"/>
        <v>T.C. JOUE LES TOURS Benjamin</v>
      </c>
      <c r="C1421" t="s">
        <v>4440</v>
      </c>
      <c r="D1421" t="s">
        <v>4439</v>
      </c>
      <c r="E1421" t="s">
        <v>4438</v>
      </c>
      <c r="F1421" t="s">
        <v>4437</v>
      </c>
      <c r="G1421" t="s">
        <v>120</v>
      </c>
      <c r="H1421" t="s">
        <v>27</v>
      </c>
      <c r="I1421" t="s">
        <v>205</v>
      </c>
      <c r="J1421" t="s">
        <v>22</v>
      </c>
    </row>
    <row r="1422" spans="1:10">
      <c r="A1422" t="str">
        <f t="shared" si="44"/>
        <v>YANNICK NARCISSE</v>
      </c>
      <c r="B1422" t="str">
        <f t="shared" si="45"/>
        <v>T.C. JOUE LES TOURS Vétéran</v>
      </c>
      <c r="C1422" t="s">
        <v>4436</v>
      </c>
      <c r="D1422" t="s">
        <v>1585</v>
      </c>
      <c r="E1422" t="s">
        <v>4433</v>
      </c>
      <c r="F1422" t="s">
        <v>4435</v>
      </c>
      <c r="G1422" t="s">
        <v>21</v>
      </c>
      <c r="H1422" t="s">
        <v>27</v>
      </c>
      <c r="I1422" t="s">
        <v>84</v>
      </c>
      <c r="J1422" t="s">
        <v>96</v>
      </c>
    </row>
    <row r="1423" spans="1:10">
      <c r="A1423" t="str">
        <f t="shared" si="44"/>
        <v>HELENE NARCISSE</v>
      </c>
      <c r="B1423" t="str">
        <f t="shared" si="45"/>
        <v>T.C. JOUE LES TOURS Vétéran</v>
      </c>
      <c r="C1423" t="s">
        <v>4434</v>
      </c>
      <c r="D1423" t="s">
        <v>2193</v>
      </c>
      <c r="E1423" t="s">
        <v>4433</v>
      </c>
      <c r="F1423" t="s">
        <v>4432</v>
      </c>
      <c r="G1423" t="s">
        <v>120</v>
      </c>
      <c r="H1423" t="s">
        <v>27</v>
      </c>
      <c r="I1423" t="s">
        <v>84</v>
      </c>
      <c r="J1423" t="s">
        <v>96</v>
      </c>
    </row>
    <row r="1424" spans="1:10">
      <c r="A1424" t="str">
        <f t="shared" si="44"/>
        <v>JEAN PIERRE NEYER</v>
      </c>
      <c r="B1424" t="str">
        <f t="shared" si="45"/>
        <v>T.C. JOUE LES TOURS Vétéran</v>
      </c>
      <c r="C1424" t="s">
        <v>4431</v>
      </c>
      <c r="D1424" t="s">
        <v>1620</v>
      </c>
      <c r="E1424" t="s">
        <v>4430</v>
      </c>
      <c r="F1424" t="s">
        <v>4429</v>
      </c>
      <c r="G1424" t="s">
        <v>21</v>
      </c>
      <c r="H1424" t="s">
        <v>27</v>
      </c>
      <c r="I1424" t="s">
        <v>297</v>
      </c>
      <c r="J1424" t="s">
        <v>96</v>
      </c>
    </row>
    <row r="1425" spans="1:10">
      <c r="A1425" t="str">
        <f t="shared" si="44"/>
        <v>Liam NOEL</v>
      </c>
      <c r="B1425" t="str">
        <f t="shared" si="45"/>
        <v>T.C. JOUE LES TOURS Mini-Poussin</v>
      </c>
      <c r="C1425" t="s">
        <v>4428</v>
      </c>
      <c r="D1425" t="s">
        <v>742</v>
      </c>
      <c r="E1425" t="s">
        <v>4427</v>
      </c>
      <c r="F1425" t="s">
        <v>4426</v>
      </c>
      <c r="G1425" t="s">
        <v>21</v>
      </c>
      <c r="H1425" t="s">
        <v>27</v>
      </c>
      <c r="I1425" t="s">
        <v>205</v>
      </c>
      <c r="J1425" t="s">
        <v>43</v>
      </c>
    </row>
    <row r="1426" spans="1:10">
      <c r="A1426" t="str">
        <f t="shared" si="44"/>
        <v>Kevan OLIVIER</v>
      </c>
      <c r="B1426" t="str">
        <f t="shared" si="45"/>
        <v>T.C. JOUE LES TOURS Senior</v>
      </c>
      <c r="C1426" t="s">
        <v>4425</v>
      </c>
      <c r="D1426" t="s">
        <v>4424</v>
      </c>
      <c r="E1426" t="s">
        <v>589</v>
      </c>
      <c r="F1426" t="s">
        <v>4423</v>
      </c>
      <c r="G1426" t="s">
        <v>21</v>
      </c>
      <c r="H1426" t="s">
        <v>27</v>
      </c>
      <c r="I1426" t="s">
        <v>84</v>
      </c>
      <c r="J1426" t="s">
        <v>83</v>
      </c>
    </row>
    <row r="1427" spans="1:10">
      <c r="A1427" t="str">
        <f t="shared" si="44"/>
        <v>Axel PAIMPARAY</v>
      </c>
      <c r="B1427" t="str">
        <f t="shared" si="45"/>
        <v>T.C. JOUE LES TOURS Benjamin</v>
      </c>
      <c r="C1427" t="s">
        <v>4422</v>
      </c>
      <c r="D1427" t="s">
        <v>2143</v>
      </c>
      <c r="E1427" t="s">
        <v>4421</v>
      </c>
      <c r="F1427" t="s">
        <v>4420</v>
      </c>
      <c r="G1427" t="s">
        <v>21</v>
      </c>
      <c r="H1427" t="s">
        <v>27</v>
      </c>
      <c r="I1427" t="s">
        <v>205</v>
      </c>
      <c r="J1427" t="s">
        <v>22</v>
      </c>
    </row>
    <row r="1428" spans="1:10">
      <c r="A1428" t="str">
        <f t="shared" si="44"/>
        <v>PIERRE PARC</v>
      </c>
      <c r="B1428" t="str">
        <f t="shared" si="45"/>
        <v>T.C. JOUE LES TOURS Vétéran</v>
      </c>
      <c r="C1428" t="s">
        <v>4419</v>
      </c>
      <c r="D1428" t="s">
        <v>1143</v>
      </c>
      <c r="E1428" t="s">
        <v>4418</v>
      </c>
      <c r="F1428" t="s">
        <v>4417</v>
      </c>
      <c r="G1428" t="s">
        <v>21</v>
      </c>
      <c r="H1428" t="s">
        <v>27</v>
      </c>
      <c r="I1428" t="s">
        <v>84</v>
      </c>
      <c r="J1428" t="s">
        <v>96</v>
      </c>
    </row>
    <row r="1429" spans="1:10">
      <c r="A1429" t="str">
        <f t="shared" si="44"/>
        <v>HUGO PERRET</v>
      </c>
      <c r="B1429" t="str">
        <f t="shared" si="45"/>
        <v>T.C. JOUE LES TOURS Senior</v>
      </c>
      <c r="C1429" t="s">
        <v>4416</v>
      </c>
      <c r="D1429" t="s">
        <v>329</v>
      </c>
      <c r="E1429" t="s">
        <v>510</v>
      </c>
      <c r="F1429" t="s">
        <v>4415</v>
      </c>
      <c r="G1429" t="s">
        <v>21</v>
      </c>
      <c r="H1429" t="s">
        <v>27</v>
      </c>
      <c r="I1429" t="s">
        <v>84</v>
      </c>
      <c r="J1429" t="s">
        <v>83</v>
      </c>
    </row>
    <row r="1430" spans="1:10">
      <c r="A1430" t="str">
        <f t="shared" si="44"/>
        <v>Pascale PERRET</v>
      </c>
      <c r="B1430" t="str">
        <f t="shared" si="45"/>
        <v>T.C. JOUE LES TOURS Vétéran</v>
      </c>
      <c r="C1430" t="s">
        <v>4414</v>
      </c>
      <c r="D1430" t="s">
        <v>4413</v>
      </c>
      <c r="E1430" t="s">
        <v>510</v>
      </c>
      <c r="F1430" t="s">
        <v>4412</v>
      </c>
      <c r="G1430" t="s">
        <v>120</v>
      </c>
      <c r="H1430" t="s">
        <v>27</v>
      </c>
      <c r="I1430" t="s">
        <v>115</v>
      </c>
      <c r="J1430" t="s">
        <v>96</v>
      </c>
    </row>
    <row r="1431" spans="1:10">
      <c r="A1431" t="str">
        <f t="shared" si="44"/>
        <v>Alain PERRET</v>
      </c>
      <c r="B1431" t="str">
        <f t="shared" si="45"/>
        <v>T.C. JOUE LES TOURS Vétéran</v>
      </c>
      <c r="C1431" t="s">
        <v>4411</v>
      </c>
      <c r="D1431" t="s">
        <v>2559</v>
      </c>
      <c r="E1431" t="s">
        <v>510</v>
      </c>
      <c r="F1431" t="s">
        <v>4410</v>
      </c>
      <c r="G1431" t="s">
        <v>21</v>
      </c>
      <c r="H1431" t="s">
        <v>27</v>
      </c>
      <c r="I1431" t="s">
        <v>84</v>
      </c>
      <c r="J1431" t="s">
        <v>96</v>
      </c>
    </row>
    <row r="1432" spans="1:10">
      <c r="A1432" t="str">
        <f t="shared" si="44"/>
        <v>Ines PERRIN</v>
      </c>
      <c r="B1432" t="str">
        <f t="shared" si="45"/>
        <v>T.C. JOUE LES TOURS Poussin</v>
      </c>
      <c r="C1432" t="s">
        <v>4409</v>
      </c>
      <c r="D1432" t="s">
        <v>726</v>
      </c>
      <c r="E1432" t="s">
        <v>4405</v>
      </c>
      <c r="F1432" t="s">
        <v>4408</v>
      </c>
      <c r="G1432" t="s">
        <v>120</v>
      </c>
      <c r="H1432" t="s">
        <v>27</v>
      </c>
      <c r="I1432" t="s">
        <v>205</v>
      </c>
      <c r="J1432" t="s">
        <v>35</v>
      </c>
    </row>
    <row r="1433" spans="1:10">
      <c r="A1433" t="str">
        <f t="shared" si="44"/>
        <v>LUCAS PERRIN</v>
      </c>
      <c r="B1433" t="str">
        <f t="shared" si="45"/>
        <v>T.C. JOUE LES TOURS Pupille</v>
      </c>
      <c r="C1433" t="s">
        <v>4407</v>
      </c>
      <c r="D1433" t="s">
        <v>4406</v>
      </c>
      <c r="E1433" t="s">
        <v>4405</v>
      </c>
      <c r="F1433" t="s">
        <v>4404</v>
      </c>
      <c r="G1433" t="s">
        <v>21</v>
      </c>
      <c r="H1433" t="s">
        <v>27</v>
      </c>
      <c r="I1433" t="s">
        <v>205</v>
      </c>
      <c r="J1433" t="s">
        <v>32</v>
      </c>
    </row>
    <row r="1434" spans="1:10">
      <c r="A1434" t="str">
        <f t="shared" si="44"/>
        <v>Maxime PIOT</v>
      </c>
      <c r="B1434" t="str">
        <f t="shared" si="45"/>
        <v>T.C. JOUE LES TOURS Senior</v>
      </c>
      <c r="C1434" t="s">
        <v>4403</v>
      </c>
      <c r="D1434" t="s">
        <v>790</v>
      </c>
      <c r="E1434" t="s">
        <v>4402</v>
      </c>
      <c r="F1434" t="s">
        <v>4401</v>
      </c>
      <c r="G1434" t="s">
        <v>21</v>
      </c>
      <c r="H1434" t="s">
        <v>27</v>
      </c>
      <c r="I1434" t="s">
        <v>115</v>
      </c>
      <c r="J1434" t="s">
        <v>83</v>
      </c>
    </row>
    <row r="1435" spans="1:10">
      <c r="A1435" t="str">
        <f t="shared" si="44"/>
        <v>Eric POPINET</v>
      </c>
      <c r="B1435" t="str">
        <f t="shared" si="45"/>
        <v>T.C. JOUE LES TOURS Vétéran</v>
      </c>
      <c r="C1435" t="s">
        <v>4400</v>
      </c>
      <c r="D1435" t="s">
        <v>663</v>
      </c>
      <c r="E1435" t="s">
        <v>4399</v>
      </c>
      <c r="F1435" t="s">
        <v>4398</v>
      </c>
      <c r="G1435" t="s">
        <v>21</v>
      </c>
      <c r="H1435" t="s">
        <v>27</v>
      </c>
      <c r="I1435" t="s">
        <v>84</v>
      </c>
      <c r="J1435" t="s">
        <v>96</v>
      </c>
    </row>
    <row r="1436" spans="1:10">
      <c r="A1436" t="str">
        <f t="shared" si="44"/>
        <v>Lola PREVEAUX</v>
      </c>
      <c r="B1436" t="str">
        <f t="shared" si="45"/>
        <v>T.C. JOUE LES TOURS Senior</v>
      </c>
      <c r="C1436" t="s">
        <v>4397</v>
      </c>
      <c r="D1436" t="s">
        <v>2382</v>
      </c>
      <c r="E1436" t="s">
        <v>4396</v>
      </c>
      <c r="F1436" t="s">
        <v>4395</v>
      </c>
      <c r="G1436" t="s">
        <v>120</v>
      </c>
      <c r="H1436" t="s">
        <v>27</v>
      </c>
      <c r="I1436" t="s">
        <v>84</v>
      </c>
      <c r="J1436" t="s">
        <v>83</v>
      </c>
    </row>
    <row r="1437" spans="1:10">
      <c r="A1437" t="str">
        <f t="shared" si="44"/>
        <v>GILLES RABASSE</v>
      </c>
      <c r="B1437" t="str">
        <f t="shared" si="45"/>
        <v>T.C. JOUE LES TOURS Vétéran</v>
      </c>
      <c r="C1437" t="s">
        <v>4394</v>
      </c>
      <c r="D1437" t="s">
        <v>3620</v>
      </c>
      <c r="E1437" t="s">
        <v>4393</v>
      </c>
      <c r="F1437" t="s">
        <v>4392</v>
      </c>
      <c r="G1437" t="s">
        <v>21</v>
      </c>
      <c r="H1437" t="s">
        <v>27</v>
      </c>
      <c r="I1437" t="s">
        <v>84</v>
      </c>
      <c r="J1437" t="s">
        <v>96</v>
      </c>
    </row>
    <row r="1438" spans="1:10">
      <c r="A1438" t="str">
        <f t="shared" si="44"/>
        <v>Sylvain RAULT</v>
      </c>
      <c r="B1438" t="str">
        <f t="shared" si="45"/>
        <v>T.C. JOUE LES TOURS Vétéran</v>
      </c>
      <c r="C1438" t="s">
        <v>4391</v>
      </c>
      <c r="D1438" t="s">
        <v>2871</v>
      </c>
      <c r="E1438" t="s">
        <v>4390</v>
      </c>
      <c r="F1438" t="s">
        <v>4389</v>
      </c>
      <c r="G1438" t="s">
        <v>21</v>
      </c>
      <c r="H1438" t="s">
        <v>27</v>
      </c>
      <c r="I1438" t="s">
        <v>84</v>
      </c>
      <c r="J1438" t="s">
        <v>96</v>
      </c>
    </row>
    <row r="1439" spans="1:10">
      <c r="A1439" t="str">
        <f t="shared" si="44"/>
        <v>Leon REMONT</v>
      </c>
      <c r="B1439" t="str">
        <f t="shared" si="45"/>
        <v>T.C. JOUE LES TOURS Benjamin</v>
      </c>
      <c r="C1439" t="s">
        <v>4388</v>
      </c>
      <c r="D1439" t="s">
        <v>1314</v>
      </c>
      <c r="E1439" t="s">
        <v>4387</v>
      </c>
      <c r="F1439" t="s">
        <v>4386</v>
      </c>
      <c r="G1439" t="s">
        <v>21</v>
      </c>
      <c r="H1439" t="s">
        <v>27</v>
      </c>
      <c r="I1439" t="s">
        <v>205</v>
      </c>
      <c r="J1439" t="s">
        <v>22</v>
      </c>
    </row>
    <row r="1440" spans="1:10">
      <c r="A1440" t="str">
        <f t="shared" si="44"/>
        <v>CHRISTOPHE RENVOISE</v>
      </c>
      <c r="B1440" t="str">
        <f t="shared" si="45"/>
        <v>T.C. JOUE LES TOURS Vétéran</v>
      </c>
      <c r="C1440" t="s">
        <v>4385</v>
      </c>
      <c r="D1440" t="s">
        <v>454</v>
      </c>
      <c r="E1440" t="s">
        <v>4384</v>
      </c>
      <c r="F1440" t="s">
        <v>4383</v>
      </c>
      <c r="G1440" t="s">
        <v>21</v>
      </c>
      <c r="H1440" t="s">
        <v>27</v>
      </c>
      <c r="I1440" t="s">
        <v>84</v>
      </c>
      <c r="J1440" t="s">
        <v>96</v>
      </c>
    </row>
    <row r="1441" spans="1:10">
      <c r="A1441" t="str">
        <f t="shared" si="44"/>
        <v>Augustin RIBAULT</v>
      </c>
      <c r="B1441" t="str">
        <f t="shared" si="45"/>
        <v>T.C. JOUE LES TOURS Pupille</v>
      </c>
      <c r="C1441" t="s">
        <v>4382</v>
      </c>
      <c r="D1441" t="s">
        <v>1613</v>
      </c>
      <c r="E1441" t="s">
        <v>4381</v>
      </c>
      <c r="F1441" t="s">
        <v>4380</v>
      </c>
      <c r="G1441" t="s">
        <v>21</v>
      </c>
      <c r="H1441" t="s">
        <v>27</v>
      </c>
      <c r="I1441" t="s">
        <v>205</v>
      </c>
      <c r="J1441" t="s">
        <v>32</v>
      </c>
    </row>
    <row r="1442" spans="1:10">
      <c r="A1442" t="str">
        <f t="shared" si="44"/>
        <v>STEPHANE RICATEAU</v>
      </c>
      <c r="B1442" t="str">
        <f t="shared" si="45"/>
        <v>T.C. JOUE LES TOURS Vétéran</v>
      </c>
      <c r="C1442" t="s">
        <v>4379</v>
      </c>
      <c r="D1442" t="s">
        <v>549</v>
      </c>
      <c r="E1442" t="s">
        <v>4378</v>
      </c>
      <c r="F1442" t="s">
        <v>4377</v>
      </c>
      <c r="G1442" t="s">
        <v>21</v>
      </c>
      <c r="H1442" t="s">
        <v>27</v>
      </c>
      <c r="I1442" t="s">
        <v>84</v>
      </c>
      <c r="J1442" t="s">
        <v>96</v>
      </c>
    </row>
    <row r="1443" spans="1:10">
      <c r="A1443" t="str">
        <f t="shared" si="44"/>
        <v>Sebastien ROBIN</v>
      </c>
      <c r="B1443" t="str">
        <f t="shared" si="45"/>
        <v>T.C. JOUE LES TOURS Vétéran</v>
      </c>
      <c r="C1443" t="s">
        <v>4376</v>
      </c>
      <c r="D1443" t="s">
        <v>123</v>
      </c>
      <c r="E1443" t="s">
        <v>1863</v>
      </c>
      <c r="F1443" t="s">
        <v>4375</v>
      </c>
      <c r="G1443" t="s">
        <v>21</v>
      </c>
      <c r="H1443" t="s">
        <v>27</v>
      </c>
      <c r="I1443" t="s">
        <v>84</v>
      </c>
      <c r="J1443" t="s">
        <v>96</v>
      </c>
    </row>
    <row r="1444" spans="1:10">
      <c r="A1444" t="str">
        <f t="shared" si="44"/>
        <v>Manuel ROJO</v>
      </c>
      <c r="B1444" t="str">
        <f t="shared" si="45"/>
        <v>T.C. JOUE LES TOURS Senior</v>
      </c>
      <c r="C1444" t="s">
        <v>4374</v>
      </c>
      <c r="D1444" t="s">
        <v>1837</v>
      </c>
      <c r="E1444" t="s">
        <v>4373</v>
      </c>
      <c r="F1444" t="s">
        <v>4372</v>
      </c>
      <c r="G1444" t="s">
        <v>21</v>
      </c>
      <c r="H1444" t="s">
        <v>27</v>
      </c>
      <c r="I1444" t="s">
        <v>84</v>
      </c>
      <c r="J1444" t="s">
        <v>83</v>
      </c>
    </row>
    <row r="1445" spans="1:10">
      <c r="A1445" t="str">
        <f t="shared" si="44"/>
        <v>Mathias ROJO TRASMONTE</v>
      </c>
      <c r="B1445" t="str">
        <f t="shared" si="45"/>
        <v>T.C. JOUE LES TOURS Pupille</v>
      </c>
      <c r="C1445" t="s">
        <v>4371</v>
      </c>
      <c r="D1445" t="s">
        <v>4370</v>
      </c>
      <c r="E1445" t="s">
        <v>4369</v>
      </c>
      <c r="F1445" t="s">
        <v>4368</v>
      </c>
      <c r="G1445" t="s">
        <v>21</v>
      </c>
      <c r="H1445" t="s">
        <v>27</v>
      </c>
      <c r="I1445" t="s">
        <v>205</v>
      </c>
      <c r="J1445" t="s">
        <v>32</v>
      </c>
    </row>
    <row r="1446" spans="1:10">
      <c r="A1446" t="str">
        <f t="shared" si="44"/>
        <v>MELINE RONCIERE</v>
      </c>
      <c r="B1446" t="str">
        <f t="shared" si="45"/>
        <v>T.C. JOUE LES TOURS Junior</v>
      </c>
      <c r="C1446" t="s">
        <v>4367</v>
      </c>
      <c r="D1446" t="s">
        <v>4366</v>
      </c>
      <c r="E1446" t="s">
        <v>4365</v>
      </c>
      <c r="F1446" t="s">
        <v>4364</v>
      </c>
      <c r="G1446" t="s">
        <v>120</v>
      </c>
      <c r="H1446" t="s">
        <v>27</v>
      </c>
      <c r="I1446" t="s">
        <v>205</v>
      </c>
      <c r="J1446" t="s">
        <v>24</v>
      </c>
    </row>
    <row r="1447" spans="1:10">
      <c r="A1447" t="str">
        <f t="shared" si="44"/>
        <v>Simon ROY</v>
      </c>
      <c r="B1447" t="str">
        <f t="shared" si="45"/>
        <v>T.C. JOUE LES TOURS Senior</v>
      </c>
      <c r="C1447" t="s">
        <v>4363</v>
      </c>
      <c r="D1447" t="s">
        <v>832</v>
      </c>
      <c r="E1447" t="s">
        <v>122</v>
      </c>
      <c r="F1447" t="s">
        <v>4362</v>
      </c>
      <c r="G1447" t="s">
        <v>21</v>
      </c>
      <c r="H1447" t="s">
        <v>27</v>
      </c>
      <c r="I1447" t="s">
        <v>84</v>
      </c>
      <c r="J1447" t="s">
        <v>83</v>
      </c>
    </row>
    <row r="1448" spans="1:10">
      <c r="A1448" t="str">
        <f t="shared" si="44"/>
        <v>Timeo RUBY</v>
      </c>
      <c r="B1448" t="str">
        <f t="shared" si="45"/>
        <v>T.C. JOUE LES TOURS Pupille</v>
      </c>
      <c r="C1448" t="s">
        <v>4361</v>
      </c>
      <c r="D1448" t="s">
        <v>2426</v>
      </c>
      <c r="E1448" t="s">
        <v>681</v>
      </c>
      <c r="F1448" t="s">
        <v>4360</v>
      </c>
      <c r="G1448" t="s">
        <v>21</v>
      </c>
      <c r="H1448" t="s">
        <v>27</v>
      </c>
      <c r="I1448" t="s">
        <v>205</v>
      </c>
      <c r="J1448" t="s">
        <v>32</v>
      </c>
    </row>
    <row r="1449" spans="1:10">
      <c r="A1449" t="str">
        <f t="shared" si="44"/>
        <v>NICOLAS SABOURIN</v>
      </c>
      <c r="B1449" t="str">
        <f t="shared" si="45"/>
        <v>T.C. JOUE LES TOURS Vétéran</v>
      </c>
      <c r="C1449" t="s">
        <v>4359</v>
      </c>
      <c r="D1449" t="s">
        <v>1810</v>
      </c>
      <c r="E1449" t="s">
        <v>4358</v>
      </c>
      <c r="F1449" t="s">
        <v>4357</v>
      </c>
      <c r="G1449" t="s">
        <v>21</v>
      </c>
      <c r="H1449" t="s">
        <v>27</v>
      </c>
      <c r="I1449" t="s">
        <v>84</v>
      </c>
      <c r="J1449" t="s">
        <v>96</v>
      </c>
    </row>
    <row r="1450" spans="1:10">
      <c r="A1450" t="str">
        <f t="shared" si="44"/>
        <v xml:space="preserve">Benjamin  SABOURIN </v>
      </c>
      <c r="B1450" t="str">
        <f t="shared" si="45"/>
        <v>T.C. JOUE LES TOURS Senior</v>
      </c>
      <c r="C1450" t="s">
        <v>4356</v>
      </c>
      <c r="D1450" t="s">
        <v>4355</v>
      </c>
      <c r="E1450" t="s">
        <v>4354</v>
      </c>
      <c r="F1450" t="s">
        <v>4353</v>
      </c>
      <c r="G1450" t="s">
        <v>21</v>
      </c>
      <c r="H1450" t="s">
        <v>27</v>
      </c>
      <c r="I1450" t="s">
        <v>84</v>
      </c>
      <c r="J1450" t="s">
        <v>83</v>
      </c>
    </row>
    <row r="1451" spans="1:10">
      <c r="A1451" t="str">
        <f t="shared" si="44"/>
        <v>Remi SAJOT</v>
      </c>
      <c r="B1451" t="str">
        <f t="shared" si="45"/>
        <v>T.C. JOUE LES TOURS Senior</v>
      </c>
      <c r="C1451" t="s">
        <v>4352</v>
      </c>
      <c r="D1451" t="s">
        <v>819</v>
      </c>
      <c r="E1451" t="s">
        <v>4351</v>
      </c>
      <c r="F1451" t="s">
        <v>4350</v>
      </c>
      <c r="G1451" t="s">
        <v>21</v>
      </c>
      <c r="H1451" t="s">
        <v>27</v>
      </c>
      <c r="I1451" t="s">
        <v>115</v>
      </c>
      <c r="J1451" t="s">
        <v>83</v>
      </c>
    </row>
    <row r="1452" spans="1:10">
      <c r="A1452" t="str">
        <f t="shared" si="44"/>
        <v>Jerome SALMON</v>
      </c>
      <c r="B1452" t="str">
        <f t="shared" si="45"/>
        <v>T.C. JOUE LES TOURS Vétéran</v>
      </c>
      <c r="C1452" t="s">
        <v>4349</v>
      </c>
      <c r="D1452" t="s">
        <v>2498</v>
      </c>
      <c r="E1452" t="s">
        <v>3300</v>
      </c>
      <c r="F1452" t="s">
        <v>4348</v>
      </c>
      <c r="G1452" t="s">
        <v>21</v>
      </c>
      <c r="H1452" t="s">
        <v>27</v>
      </c>
      <c r="I1452" t="s">
        <v>115</v>
      </c>
      <c r="J1452" t="s">
        <v>96</v>
      </c>
    </row>
    <row r="1453" spans="1:10">
      <c r="A1453" t="str">
        <f t="shared" si="44"/>
        <v>Valentin SAMIN</v>
      </c>
      <c r="B1453" t="str">
        <f t="shared" si="45"/>
        <v>T.C. JOUE LES TOURS Benjamin</v>
      </c>
      <c r="C1453" t="s">
        <v>4347</v>
      </c>
      <c r="D1453" t="s">
        <v>601</v>
      </c>
      <c r="E1453" t="s">
        <v>4346</v>
      </c>
      <c r="F1453" t="s">
        <v>4345</v>
      </c>
      <c r="G1453" t="s">
        <v>21</v>
      </c>
      <c r="H1453" t="s">
        <v>27</v>
      </c>
      <c r="I1453" t="s">
        <v>205</v>
      </c>
      <c r="J1453" t="s">
        <v>22</v>
      </c>
    </row>
    <row r="1454" spans="1:10">
      <c r="A1454" t="str">
        <f t="shared" si="44"/>
        <v>Louise SANCHEZ</v>
      </c>
      <c r="B1454" t="str">
        <f t="shared" si="45"/>
        <v>T.C. JOUE LES TOURS Mini-Poussin</v>
      </c>
      <c r="C1454" t="s">
        <v>4344</v>
      </c>
      <c r="D1454" t="s">
        <v>312</v>
      </c>
      <c r="E1454" t="s">
        <v>4341</v>
      </c>
      <c r="F1454" t="s">
        <v>4343</v>
      </c>
      <c r="G1454" t="s">
        <v>120</v>
      </c>
      <c r="H1454" t="s">
        <v>27</v>
      </c>
      <c r="I1454" t="s">
        <v>205</v>
      </c>
      <c r="J1454" t="s">
        <v>43</v>
      </c>
    </row>
    <row r="1455" spans="1:10">
      <c r="A1455" t="str">
        <f t="shared" si="44"/>
        <v>Raphael SANCHEZ</v>
      </c>
      <c r="B1455" t="str">
        <f t="shared" si="45"/>
        <v>T.C. JOUE LES TOURS Pupille</v>
      </c>
      <c r="C1455" t="s">
        <v>4342</v>
      </c>
      <c r="D1455" t="s">
        <v>3608</v>
      </c>
      <c r="E1455" t="s">
        <v>4341</v>
      </c>
      <c r="F1455" t="s">
        <v>4340</v>
      </c>
      <c r="G1455" t="s">
        <v>21</v>
      </c>
      <c r="H1455" t="s">
        <v>27</v>
      </c>
      <c r="I1455" t="s">
        <v>205</v>
      </c>
      <c r="J1455" t="s">
        <v>32</v>
      </c>
    </row>
    <row r="1456" spans="1:10">
      <c r="A1456" t="str">
        <f t="shared" si="44"/>
        <v>Axel SARDAINE CAPDEVIELLE</v>
      </c>
      <c r="B1456" t="str">
        <f t="shared" si="45"/>
        <v>T.C. JOUE LES TOURS Benjamin</v>
      </c>
      <c r="C1456" t="s">
        <v>4339</v>
      </c>
      <c r="D1456" t="s">
        <v>2143</v>
      </c>
      <c r="E1456" t="s">
        <v>4338</v>
      </c>
      <c r="F1456" t="s">
        <v>4337</v>
      </c>
      <c r="G1456" t="s">
        <v>21</v>
      </c>
      <c r="H1456" t="s">
        <v>27</v>
      </c>
      <c r="I1456" t="s">
        <v>205</v>
      </c>
      <c r="J1456" t="s">
        <v>22</v>
      </c>
    </row>
    <row r="1457" spans="1:10">
      <c r="A1457" t="str">
        <f t="shared" si="44"/>
        <v>YVAN SARTIS</v>
      </c>
      <c r="B1457" t="str">
        <f t="shared" si="45"/>
        <v>T.C. JOUE LES TOURS Vétéran</v>
      </c>
      <c r="C1457" t="s">
        <v>4336</v>
      </c>
      <c r="D1457" t="s">
        <v>4335</v>
      </c>
      <c r="E1457" t="s">
        <v>4334</v>
      </c>
      <c r="F1457" t="s">
        <v>4333</v>
      </c>
      <c r="G1457" t="s">
        <v>21</v>
      </c>
      <c r="H1457" t="s">
        <v>27</v>
      </c>
      <c r="I1457" t="s">
        <v>84</v>
      </c>
      <c r="J1457" t="s">
        <v>96</v>
      </c>
    </row>
    <row r="1458" spans="1:10">
      <c r="A1458" t="str">
        <f t="shared" si="44"/>
        <v>Kevin SCHLAUDER</v>
      </c>
      <c r="B1458" t="str">
        <f t="shared" si="45"/>
        <v>T.C. JOUE LES TOURS Senior</v>
      </c>
      <c r="C1458" t="s">
        <v>4332</v>
      </c>
      <c r="D1458" t="s">
        <v>1135</v>
      </c>
      <c r="E1458" t="s">
        <v>4331</v>
      </c>
      <c r="F1458" t="s">
        <v>4330</v>
      </c>
      <c r="G1458" t="s">
        <v>21</v>
      </c>
      <c r="H1458" t="s">
        <v>27</v>
      </c>
      <c r="I1458" t="s">
        <v>84</v>
      </c>
      <c r="J1458" t="s">
        <v>83</v>
      </c>
    </row>
    <row r="1459" spans="1:10">
      <c r="A1459" t="str">
        <f t="shared" si="44"/>
        <v>Mikael SEAUX</v>
      </c>
      <c r="B1459" t="str">
        <f t="shared" si="45"/>
        <v>T.C. JOUE LES TOURS Senior</v>
      </c>
      <c r="C1459" t="s">
        <v>4329</v>
      </c>
      <c r="D1459" t="s">
        <v>2825</v>
      </c>
      <c r="E1459" t="s">
        <v>4328</v>
      </c>
      <c r="F1459" t="s">
        <v>4327</v>
      </c>
      <c r="G1459" t="s">
        <v>21</v>
      </c>
      <c r="H1459" t="s">
        <v>27</v>
      </c>
      <c r="I1459" t="s">
        <v>84</v>
      </c>
      <c r="J1459" t="s">
        <v>83</v>
      </c>
    </row>
    <row r="1460" spans="1:10">
      <c r="A1460" t="str">
        <f t="shared" si="44"/>
        <v>Nans SEDAT</v>
      </c>
      <c r="B1460" t="str">
        <f t="shared" si="45"/>
        <v>T.C. JOUE LES TOURS Senior</v>
      </c>
      <c r="C1460" t="s">
        <v>4326</v>
      </c>
      <c r="D1460" t="s">
        <v>4325</v>
      </c>
      <c r="E1460" t="s">
        <v>4324</v>
      </c>
      <c r="F1460" t="s">
        <v>4323</v>
      </c>
      <c r="G1460" t="s">
        <v>21</v>
      </c>
      <c r="H1460" t="s">
        <v>27</v>
      </c>
      <c r="I1460" t="s">
        <v>84</v>
      </c>
      <c r="J1460" t="s">
        <v>83</v>
      </c>
    </row>
    <row r="1461" spans="1:10">
      <c r="A1461" t="str">
        <f t="shared" si="44"/>
        <v>OSCAR SEMUR</v>
      </c>
      <c r="B1461" t="str">
        <f t="shared" si="45"/>
        <v>T.C. JOUE LES TOURS Pupille</v>
      </c>
      <c r="C1461" t="s">
        <v>4322</v>
      </c>
      <c r="D1461" t="s">
        <v>3201</v>
      </c>
      <c r="E1461" t="s">
        <v>4316</v>
      </c>
      <c r="F1461" t="s">
        <v>4321</v>
      </c>
      <c r="G1461" t="s">
        <v>21</v>
      </c>
      <c r="H1461" t="s">
        <v>27</v>
      </c>
      <c r="I1461" t="s">
        <v>205</v>
      </c>
      <c r="J1461" t="s">
        <v>32</v>
      </c>
    </row>
    <row r="1462" spans="1:10">
      <c r="A1462" t="str">
        <f t="shared" si="44"/>
        <v>LUDOVIC SEMUR</v>
      </c>
      <c r="B1462" t="str">
        <f t="shared" si="45"/>
        <v>T.C. JOUE LES TOURS Vétéran</v>
      </c>
      <c r="C1462" t="s">
        <v>4320</v>
      </c>
      <c r="D1462" t="s">
        <v>3902</v>
      </c>
      <c r="E1462" t="s">
        <v>4316</v>
      </c>
      <c r="F1462" t="s">
        <v>4319</v>
      </c>
      <c r="G1462" t="s">
        <v>21</v>
      </c>
      <c r="H1462" t="s">
        <v>27</v>
      </c>
      <c r="I1462" t="s">
        <v>84</v>
      </c>
      <c r="J1462" t="s">
        <v>96</v>
      </c>
    </row>
    <row r="1463" spans="1:10">
      <c r="A1463" t="str">
        <f t="shared" si="44"/>
        <v>CHARLES SEMUR</v>
      </c>
      <c r="B1463" t="str">
        <f t="shared" si="45"/>
        <v>T.C. JOUE LES TOURS Mini-Poussin</v>
      </c>
      <c r="C1463" t="s">
        <v>4318</v>
      </c>
      <c r="D1463" t="s">
        <v>4317</v>
      </c>
      <c r="E1463" t="s">
        <v>4316</v>
      </c>
      <c r="F1463" t="s">
        <v>4315</v>
      </c>
      <c r="G1463" t="s">
        <v>21</v>
      </c>
      <c r="H1463" t="s">
        <v>27</v>
      </c>
      <c r="I1463" t="s">
        <v>205</v>
      </c>
      <c r="J1463" t="s">
        <v>43</v>
      </c>
    </row>
    <row r="1464" spans="1:10">
      <c r="A1464" t="str">
        <f t="shared" si="44"/>
        <v>MAUD SIMON</v>
      </c>
      <c r="B1464" t="str">
        <f t="shared" si="45"/>
        <v>T.C. JOUE LES TOURS Vétéran</v>
      </c>
      <c r="C1464" t="s">
        <v>4314</v>
      </c>
      <c r="D1464" t="s">
        <v>4313</v>
      </c>
      <c r="E1464" t="s">
        <v>1806</v>
      </c>
      <c r="F1464" t="s">
        <v>4312</v>
      </c>
      <c r="G1464" t="s">
        <v>120</v>
      </c>
      <c r="H1464" t="s">
        <v>27</v>
      </c>
      <c r="I1464" t="s">
        <v>84</v>
      </c>
      <c r="J1464" t="s">
        <v>96</v>
      </c>
    </row>
    <row r="1465" spans="1:10">
      <c r="A1465" t="str">
        <f t="shared" si="44"/>
        <v>PHILIPPE SIMON</v>
      </c>
      <c r="B1465" t="str">
        <f t="shared" si="45"/>
        <v>T.C. JOUE LES TOURS Vétéran</v>
      </c>
      <c r="C1465" t="s">
        <v>4311</v>
      </c>
      <c r="D1465" t="s">
        <v>768</v>
      </c>
      <c r="E1465" t="s">
        <v>1806</v>
      </c>
      <c r="F1465" t="s">
        <v>4310</v>
      </c>
      <c r="G1465" t="s">
        <v>21</v>
      </c>
      <c r="H1465" t="s">
        <v>27</v>
      </c>
      <c r="I1465" t="s">
        <v>84</v>
      </c>
      <c r="J1465" t="s">
        <v>96</v>
      </c>
    </row>
    <row r="1466" spans="1:10">
      <c r="A1466" t="str">
        <f t="shared" si="44"/>
        <v>CLAIRE SOARES</v>
      </c>
      <c r="B1466" t="str">
        <f t="shared" si="45"/>
        <v>T.C. JOUE LES TOURS Vétéran</v>
      </c>
      <c r="C1466" t="s">
        <v>4309</v>
      </c>
      <c r="D1466" t="s">
        <v>4308</v>
      </c>
      <c r="E1466" t="s">
        <v>227</v>
      </c>
      <c r="F1466" t="s">
        <v>4307</v>
      </c>
      <c r="G1466" t="s">
        <v>120</v>
      </c>
      <c r="H1466" t="s">
        <v>27</v>
      </c>
      <c r="I1466" t="s">
        <v>84</v>
      </c>
      <c r="J1466" t="s">
        <v>96</v>
      </c>
    </row>
    <row r="1467" spans="1:10">
      <c r="A1467" t="str">
        <f t="shared" si="44"/>
        <v>SYLVAIN SOARES</v>
      </c>
      <c r="B1467" t="str">
        <f t="shared" si="45"/>
        <v>T.C. JOUE LES TOURS Vétéran</v>
      </c>
      <c r="C1467" t="s">
        <v>4306</v>
      </c>
      <c r="D1467" t="s">
        <v>3583</v>
      </c>
      <c r="E1467" t="s">
        <v>227</v>
      </c>
      <c r="F1467" t="s">
        <v>4305</v>
      </c>
      <c r="G1467" t="s">
        <v>21</v>
      </c>
      <c r="H1467" t="s">
        <v>27</v>
      </c>
      <c r="I1467" t="s">
        <v>84</v>
      </c>
      <c r="J1467" t="s">
        <v>96</v>
      </c>
    </row>
    <row r="1468" spans="1:10">
      <c r="A1468" t="str">
        <f t="shared" si="44"/>
        <v>David SOMMER</v>
      </c>
      <c r="B1468" t="str">
        <f t="shared" si="45"/>
        <v>T.C. JOUE LES TOURS Vétéran</v>
      </c>
      <c r="C1468" t="s">
        <v>4304</v>
      </c>
      <c r="D1468" t="s">
        <v>848</v>
      </c>
      <c r="E1468" t="s">
        <v>4303</v>
      </c>
      <c r="F1468" t="s">
        <v>4302</v>
      </c>
      <c r="G1468" t="s">
        <v>21</v>
      </c>
      <c r="H1468" t="s">
        <v>27</v>
      </c>
      <c r="I1468" t="s">
        <v>84</v>
      </c>
      <c r="J1468" t="s">
        <v>96</v>
      </c>
    </row>
    <row r="1469" spans="1:10">
      <c r="A1469" t="str">
        <f t="shared" si="44"/>
        <v>Florian SONNET</v>
      </c>
      <c r="B1469" t="str">
        <f t="shared" si="45"/>
        <v>T.C. JOUE LES TOURS Pupille</v>
      </c>
      <c r="C1469" t="s">
        <v>4301</v>
      </c>
      <c r="D1469" t="s">
        <v>151</v>
      </c>
      <c r="E1469" t="s">
        <v>4300</v>
      </c>
      <c r="F1469" t="s">
        <v>4299</v>
      </c>
      <c r="G1469" t="s">
        <v>21</v>
      </c>
      <c r="H1469" t="s">
        <v>27</v>
      </c>
      <c r="I1469" t="s">
        <v>205</v>
      </c>
      <c r="J1469" t="s">
        <v>32</v>
      </c>
    </row>
    <row r="1470" spans="1:10">
      <c r="A1470" t="str">
        <f t="shared" si="44"/>
        <v>DAVID SOUMILLAC</v>
      </c>
      <c r="B1470" t="str">
        <f t="shared" si="45"/>
        <v>T.C. JOUE LES TOURS Vétéran</v>
      </c>
      <c r="C1470" t="s">
        <v>4298</v>
      </c>
      <c r="D1470" t="s">
        <v>975</v>
      </c>
      <c r="E1470" t="s">
        <v>4297</v>
      </c>
      <c r="F1470" t="s">
        <v>4296</v>
      </c>
      <c r="G1470" t="s">
        <v>21</v>
      </c>
      <c r="H1470" t="s">
        <v>27</v>
      </c>
      <c r="I1470" t="s">
        <v>84</v>
      </c>
      <c r="J1470" t="s">
        <v>96</v>
      </c>
    </row>
    <row r="1471" spans="1:10">
      <c r="A1471" t="str">
        <f t="shared" si="44"/>
        <v>Alain SZYDLOWSKI</v>
      </c>
      <c r="B1471" t="str">
        <f t="shared" si="45"/>
        <v>T.C. JOUE LES TOURS Vétéran</v>
      </c>
      <c r="C1471" t="s">
        <v>4295</v>
      </c>
      <c r="D1471" t="s">
        <v>2559</v>
      </c>
      <c r="E1471" t="s">
        <v>4294</v>
      </c>
      <c r="F1471" t="s">
        <v>4293</v>
      </c>
      <c r="G1471" t="s">
        <v>21</v>
      </c>
      <c r="H1471" t="s">
        <v>27</v>
      </c>
      <c r="I1471" t="s">
        <v>84</v>
      </c>
      <c r="J1471" t="s">
        <v>96</v>
      </c>
    </row>
    <row r="1472" spans="1:10">
      <c r="A1472" t="str">
        <f t="shared" si="44"/>
        <v>Marie THALINEAU</v>
      </c>
      <c r="B1472" t="str">
        <f t="shared" si="45"/>
        <v>T.C. JOUE LES TOURS Senior</v>
      </c>
      <c r="C1472" t="s">
        <v>4292</v>
      </c>
      <c r="D1472" t="s">
        <v>220</v>
      </c>
      <c r="E1472" t="s">
        <v>4291</v>
      </c>
      <c r="F1472" t="s">
        <v>4290</v>
      </c>
      <c r="G1472" t="s">
        <v>120</v>
      </c>
      <c r="H1472" t="s">
        <v>27</v>
      </c>
      <c r="I1472" t="s">
        <v>115</v>
      </c>
      <c r="J1472" t="s">
        <v>83</v>
      </c>
    </row>
    <row r="1473" spans="1:10">
      <c r="A1473" t="str">
        <f t="shared" si="44"/>
        <v>Romane THENAISIE</v>
      </c>
      <c r="B1473" t="str">
        <f t="shared" si="45"/>
        <v>T.C. JOUE LES TOURS Mini-Poussin</v>
      </c>
      <c r="C1473" t="s">
        <v>4289</v>
      </c>
      <c r="D1473" t="s">
        <v>3149</v>
      </c>
      <c r="E1473" t="s">
        <v>4288</v>
      </c>
      <c r="F1473" t="s">
        <v>4287</v>
      </c>
      <c r="G1473" t="s">
        <v>120</v>
      </c>
      <c r="H1473" t="s">
        <v>27</v>
      </c>
      <c r="I1473" t="s">
        <v>205</v>
      </c>
      <c r="J1473" t="s">
        <v>43</v>
      </c>
    </row>
    <row r="1474" spans="1:10">
      <c r="A1474" t="str">
        <f t="shared" si="44"/>
        <v>Muriel THEOPHILE</v>
      </c>
      <c r="B1474" t="str">
        <f t="shared" si="45"/>
        <v>T.C. JOUE LES TOURS Senior</v>
      </c>
      <c r="C1474" t="s">
        <v>4286</v>
      </c>
      <c r="D1474" t="s">
        <v>4285</v>
      </c>
      <c r="E1474" t="s">
        <v>3479</v>
      </c>
      <c r="F1474" t="s">
        <v>4284</v>
      </c>
      <c r="G1474" t="s">
        <v>120</v>
      </c>
      <c r="H1474" t="s">
        <v>27</v>
      </c>
      <c r="I1474" t="s">
        <v>84</v>
      </c>
      <c r="J1474" t="s">
        <v>83</v>
      </c>
    </row>
    <row r="1475" spans="1:10">
      <c r="A1475" t="str">
        <f t="shared" ref="A1475:A1538" si="46">CONCATENATE(D1475," ",E1475)</f>
        <v>FLORIAN THEOPHILE</v>
      </c>
      <c r="B1475" t="str">
        <f t="shared" ref="B1475:B1538" si="47">CONCATENATE(H1475," ",J1475)</f>
        <v>T.C. JOUE LES TOURS Senior</v>
      </c>
      <c r="C1475" t="s">
        <v>4283</v>
      </c>
      <c r="D1475" t="s">
        <v>4282</v>
      </c>
      <c r="E1475" t="s">
        <v>3479</v>
      </c>
      <c r="F1475" t="s">
        <v>4281</v>
      </c>
      <c r="G1475" t="s">
        <v>21</v>
      </c>
      <c r="H1475" t="s">
        <v>27</v>
      </c>
      <c r="I1475" t="s">
        <v>84</v>
      </c>
      <c r="J1475" t="s">
        <v>83</v>
      </c>
    </row>
    <row r="1476" spans="1:10">
      <c r="A1476" t="str">
        <f t="shared" si="46"/>
        <v>Alexia THIERRY</v>
      </c>
      <c r="B1476" t="str">
        <f t="shared" si="47"/>
        <v>T.C. JOUE LES TOURS Senior</v>
      </c>
      <c r="C1476" t="s">
        <v>4280</v>
      </c>
      <c r="D1476" t="s">
        <v>4279</v>
      </c>
      <c r="E1476" t="s">
        <v>545</v>
      </c>
      <c r="F1476" t="s">
        <v>4278</v>
      </c>
      <c r="G1476" t="s">
        <v>120</v>
      </c>
      <c r="H1476" t="s">
        <v>27</v>
      </c>
      <c r="I1476" t="s">
        <v>84</v>
      </c>
      <c r="J1476" t="s">
        <v>83</v>
      </c>
    </row>
    <row r="1477" spans="1:10">
      <c r="A1477" t="str">
        <f t="shared" si="46"/>
        <v>LOIC TILLEAU</v>
      </c>
      <c r="B1477" t="str">
        <f t="shared" si="47"/>
        <v>T.C. JOUE LES TOURS Vétéran</v>
      </c>
      <c r="C1477" t="s">
        <v>4277</v>
      </c>
      <c r="D1477" t="s">
        <v>2021</v>
      </c>
      <c r="E1477" t="s">
        <v>4276</v>
      </c>
      <c r="F1477" t="s">
        <v>4275</v>
      </c>
      <c r="G1477" t="s">
        <v>21</v>
      </c>
      <c r="H1477" t="s">
        <v>27</v>
      </c>
      <c r="I1477" t="s">
        <v>84</v>
      </c>
      <c r="J1477" t="s">
        <v>96</v>
      </c>
    </row>
    <row r="1478" spans="1:10">
      <c r="A1478" t="str">
        <f t="shared" si="46"/>
        <v>PATRICK TOURNEUX</v>
      </c>
      <c r="B1478" t="str">
        <f t="shared" si="47"/>
        <v>T.C. JOUE LES TOURS Vétéran</v>
      </c>
      <c r="C1478" t="s">
        <v>4274</v>
      </c>
      <c r="D1478" t="s">
        <v>353</v>
      </c>
      <c r="E1478" t="s">
        <v>4273</v>
      </c>
      <c r="F1478" t="s">
        <v>4272</v>
      </c>
      <c r="G1478" t="s">
        <v>21</v>
      </c>
      <c r="H1478" t="s">
        <v>27</v>
      </c>
      <c r="I1478" t="s">
        <v>84</v>
      </c>
      <c r="J1478" t="s">
        <v>96</v>
      </c>
    </row>
    <row r="1479" spans="1:10">
      <c r="A1479" t="str">
        <f t="shared" si="46"/>
        <v>Audrey TRAISNEL</v>
      </c>
      <c r="B1479" t="str">
        <f t="shared" si="47"/>
        <v>T.C. JOUE LES TOURS Senior</v>
      </c>
      <c r="C1479" t="s">
        <v>4271</v>
      </c>
      <c r="D1479" t="s">
        <v>708</v>
      </c>
      <c r="E1479" t="s">
        <v>4270</v>
      </c>
      <c r="F1479" t="s">
        <v>4269</v>
      </c>
      <c r="G1479" t="s">
        <v>120</v>
      </c>
      <c r="H1479" t="s">
        <v>27</v>
      </c>
      <c r="I1479" t="s">
        <v>84</v>
      </c>
      <c r="J1479" t="s">
        <v>83</v>
      </c>
    </row>
    <row r="1480" spans="1:10">
      <c r="A1480" t="str">
        <f t="shared" si="46"/>
        <v xml:space="preserve">Gregory TREMBLAY </v>
      </c>
      <c r="B1480" t="str">
        <f t="shared" si="47"/>
        <v>T.C. JOUE LES TOURS Vétéran</v>
      </c>
      <c r="C1480" t="s">
        <v>4268</v>
      </c>
      <c r="D1480" t="s">
        <v>2210</v>
      </c>
      <c r="E1480" t="s">
        <v>4267</v>
      </c>
      <c r="F1480" t="s">
        <v>4266</v>
      </c>
      <c r="G1480" t="s">
        <v>21</v>
      </c>
      <c r="H1480" t="s">
        <v>27</v>
      </c>
      <c r="I1480" t="s">
        <v>84</v>
      </c>
      <c r="J1480" t="s">
        <v>96</v>
      </c>
    </row>
    <row r="1481" spans="1:10">
      <c r="A1481" t="str">
        <f t="shared" si="46"/>
        <v>Frederic URSELY</v>
      </c>
      <c r="B1481" t="str">
        <f t="shared" si="47"/>
        <v>T.C. JOUE LES TOURS Vétéran</v>
      </c>
      <c r="C1481" t="s">
        <v>4265</v>
      </c>
      <c r="D1481" t="s">
        <v>175</v>
      </c>
      <c r="E1481" t="s">
        <v>4264</v>
      </c>
      <c r="F1481" t="s">
        <v>4263</v>
      </c>
      <c r="G1481" t="s">
        <v>21</v>
      </c>
      <c r="H1481" t="s">
        <v>27</v>
      </c>
      <c r="I1481" t="s">
        <v>84</v>
      </c>
      <c r="J1481" t="s">
        <v>96</v>
      </c>
    </row>
    <row r="1482" spans="1:10">
      <c r="A1482" t="str">
        <f t="shared" si="46"/>
        <v>Annie URVOIS GRANGE</v>
      </c>
      <c r="B1482" t="str">
        <f t="shared" si="47"/>
        <v>T.C. JOUE LES TOURS Vétéran</v>
      </c>
      <c r="C1482" t="s">
        <v>4262</v>
      </c>
      <c r="D1482" t="s">
        <v>4261</v>
      </c>
      <c r="E1482" t="s">
        <v>4260</v>
      </c>
      <c r="F1482" t="s">
        <v>4259</v>
      </c>
      <c r="G1482" t="s">
        <v>120</v>
      </c>
      <c r="H1482" t="s">
        <v>27</v>
      </c>
      <c r="I1482" t="s">
        <v>115</v>
      </c>
      <c r="J1482" t="s">
        <v>96</v>
      </c>
    </row>
    <row r="1483" spans="1:10">
      <c r="A1483" t="str">
        <f t="shared" si="46"/>
        <v>THIERRY VASLET</v>
      </c>
      <c r="B1483" t="str">
        <f t="shared" si="47"/>
        <v>T.C. JOUE LES TOURS Vétéran</v>
      </c>
      <c r="C1483" t="s">
        <v>4258</v>
      </c>
      <c r="D1483" t="s">
        <v>545</v>
      </c>
      <c r="E1483" t="s">
        <v>4257</v>
      </c>
      <c r="F1483" t="s">
        <v>4256</v>
      </c>
      <c r="G1483" t="s">
        <v>21</v>
      </c>
      <c r="H1483" t="s">
        <v>27</v>
      </c>
      <c r="I1483" t="s">
        <v>84</v>
      </c>
      <c r="J1483" t="s">
        <v>96</v>
      </c>
    </row>
    <row r="1484" spans="1:10">
      <c r="A1484" t="str">
        <f t="shared" si="46"/>
        <v>Philippe VAUVY</v>
      </c>
      <c r="B1484" t="str">
        <f t="shared" si="47"/>
        <v>T.C. JOUE LES TOURS Vétéran</v>
      </c>
      <c r="C1484" t="s">
        <v>4255</v>
      </c>
      <c r="D1484" t="s">
        <v>212</v>
      </c>
      <c r="E1484" t="s">
        <v>4254</v>
      </c>
      <c r="F1484" t="s">
        <v>4253</v>
      </c>
      <c r="G1484" t="s">
        <v>21</v>
      </c>
      <c r="H1484" t="s">
        <v>27</v>
      </c>
      <c r="I1484" t="s">
        <v>84</v>
      </c>
      <c r="J1484" t="s">
        <v>96</v>
      </c>
    </row>
    <row r="1485" spans="1:10">
      <c r="A1485" t="str">
        <f t="shared" si="46"/>
        <v>Caroline VERNEGEOL</v>
      </c>
      <c r="B1485" t="str">
        <f t="shared" si="47"/>
        <v>T.C. JOUE LES TOURS Minime</v>
      </c>
      <c r="C1485" t="s">
        <v>4252</v>
      </c>
      <c r="D1485" t="s">
        <v>1750</v>
      </c>
      <c r="E1485" t="s">
        <v>4251</v>
      </c>
      <c r="F1485" t="s">
        <v>4250</v>
      </c>
      <c r="G1485" t="s">
        <v>120</v>
      </c>
      <c r="H1485" t="s">
        <v>27</v>
      </c>
      <c r="I1485" t="s">
        <v>205</v>
      </c>
      <c r="J1485" t="s">
        <v>23</v>
      </c>
    </row>
    <row r="1486" spans="1:10">
      <c r="A1486" t="str">
        <f t="shared" si="46"/>
        <v>DAMIEN VIGIER</v>
      </c>
      <c r="B1486" t="str">
        <f t="shared" si="47"/>
        <v>T.C. JOUE LES TOURS Vétéran</v>
      </c>
      <c r="C1486" t="s">
        <v>4249</v>
      </c>
      <c r="D1486" t="s">
        <v>2882</v>
      </c>
      <c r="E1486" t="s">
        <v>4248</v>
      </c>
      <c r="F1486" t="s">
        <v>4247</v>
      </c>
      <c r="G1486" t="s">
        <v>21</v>
      </c>
      <c r="H1486" t="s">
        <v>27</v>
      </c>
      <c r="I1486" t="s">
        <v>84</v>
      </c>
      <c r="J1486" t="s">
        <v>96</v>
      </c>
    </row>
    <row r="1487" spans="1:10">
      <c r="A1487" t="str">
        <f t="shared" si="46"/>
        <v>Lison VISSCHER</v>
      </c>
      <c r="B1487" t="str">
        <f t="shared" si="47"/>
        <v>T.C. JOUE LES TOURS Benjamin</v>
      </c>
      <c r="C1487" t="s">
        <v>4246</v>
      </c>
      <c r="D1487" t="s">
        <v>4245</v>
      </c>
      <c r="E1487" t="s">
        <v>4241</v>
      </c>
      <c r="F1487" t="s">
        <v>4244</v>
      </c>
      <c r="G1487" t="s">
        <v>120</v>
      </c>
      <c r="H1487" t="s">
        <v>27</v>
      </c>
      <c r="I1487" t="s">
        <v>205</v>
      </c>
      <c r="J1487" t="s">
        <v>22</v>
      </c>
    </row>
    <row r="1488" spans="1:10">
      <c r="A1488" t="str">
        <f t="shared" si="46"/>
        <v>CELIAN VISSCHER</v>
      </c>
      <c r="B1488" t="str">
        <f t="shared" si="47"/>
        <v>T.C. JOUE LES TOURS Minime</v>
      </c>
      <c r="C1488" t="s">
        <v>4243</v>
      </c>
      <c r="D1488" t="s">
        <v>4242</v>
      </c>
      <c r="E1488" t="s">
        <v>4241</v>
      </c>
      <c r="F1488" t="s">
        <v>4240</v>
      </c>
      <c r="G1488" t="s">
        <v>21</v>
      </c>
      <c r="H1488" t="s">
        <v>27</v>
      </c>
      <c r="I1488" t="s">
        <v>205</v>
      </c>
      <c r="J1488" t="s">
        <v>23</v>
      </c>
    </row>
    <row r="1489" spans="1:10">
      <c r="A1489" t="str">
        <f t="shared" si="46"/>
        <v>Patrice YVERNOGEAU</v>
      </c>
      <c r="B1489" t="str">
        <f t="shared" si="47"/>
        <v>T.C. JOUE LES TOURS Vétéran</v>
      </c>
      <c r="C1489" t="s">
        <v>4239</v>
      </c>
      <c r="D1489" t="s">
        <v>127</v>
      </c>
      <c r="E1489" t="s">
        <v>4238</v>
      </c>
      <c r="F1489" t="s">
        <v>4237</v>
      </c>
      <c r="G1489" t="s">
        <v>21</v>
      </c>
      <c r="H1489" t="s">
        <v>27</v>
      </c>
      <c r="I1489" t="s">
        <v>84</v>
      </c>
      <c r="J1489" t="s">
        <v>96</v>
      </c>
    </row>
    <row r="1490" spans="1:10">
      <c r="A1490" t="str">
        <f t="shared" si="46"/>
        <v>Yannick ZENNIR</v>
      </c>
      <c r="B1490" t="str">
        <f t="shared" si="47"/>
        <v>T.C. JOUE LES TOURS Vétéran</v>
      </c>
      <c r="C1490" t="s">
        <v>4236</v>
      </c>
      <c r="D1490" t="s">
        <v>473</v>
      </c>
      <c r="E1490" t="s">
        <v>4235</v>
      </c>
      <c r="F1490" t="s">
        <v>4234</v>
      </c>
      <c r="G1490" t="s">
        <v>21</v>
      </c>
      <c r="H1490" t="s">
        <v>27</v>
      </c>
      <c r="I1490" t="s">
        <v>84</v>
      </c>
      <c r="J1490" t="s">
        <v>96</v>
      </c>
    </row>
    <row r="1491" spans="1:10">
      <c r="A1491" t="str">
        <f t="shared" si="46"/>
        <v>David BARAT</v>
      </c>
      <c r="B1491" t="str">
        <f t="shared" si="47"/>
        <v>TEAM ETT (EXTREME TRIATHLON TRAIL) Vétéran</v>
      </c>
      <c r="C1491" t="s">
        <v>4233</v>
      </c>
      <c r="D1491" t="s">
        <v>848</v>
      </c>
      <c r="E1491" t="s">
        <v>4224</v>
      </c>
      <c r="F1491" t="s">
        <v>4232</v>
      </c>
      <c r="G1491" t="s">
        <v>21</v>
      </c>
      <c r="H1491" t="s">
        <v>45</v>
      </c>
      <c r="I1491" t="s">
        <v>84</v>
      </c>
      <c r="J1491" t="s">
        <v>96</v>
      </c>
    </row>
    <row r="1492" spans="1:10">
      <c r="A1492" t="str">
        <f t="shared" si="46"/>
        <v>Fleur BARAT</v>
      </c>
      <c r="B1492" t="str">
        <f t="shared" si="47"/>
        <v>TEAM ETT (EXTREME TRIATHLON TRAIL) Minime</v>
      </c>
      <c r="C1492" t="s">
        <v>4231</v>
      </c>
      <c r="D1492" t="s">
        <v>4230</v>
      </c>
      <c r="E1492" t="s">
        <v>4224</v>
      </c>
      <c r="F1492" t="s">
        <v>4229</v>
      </c>
      <c r="G1492" t="s">
        <v>120</v>
      </c>
      <c r="H1492" t="s">
        <v>45</v>
      </c>
      <c r="I1492" t="s">
        <v>205</v>
      </c>
      <c r="J1492" t="s">
        <v>23</v>
      </c>
    </row>
    <row r="1493" spans="1:10">
      <c r="A1493" t="str">
        <f t="shared" si="46"/>
        <v>Garance BARAT</v>
      </c>
      <c r="B1493" t="str">
        <f t="shared" si="47"/>
        <v>TEAM ETT (EXTREME TRIATHLON TRAIL) Benjamin</v>
      </c>
      <c r="C1493" t="s">
        <v>4228</v>
      </c>
      <c r="D1493" t="s">
        <v>1154</v>
      </c>
      <c r="E1493" t="s">
        <v>4224</v>
      </c>
      <c r="F1493" t="s">
        <v>4227</v>
      </c>
      <c r="G1493" t="s">
        <v>120</v>
      </c>
      <c r="H1493" t="s">
        <v>45</v>
      </c>
      <c r="I1493" t="s">
        <v>205</v>
      </c>
      <c r="J1493" t="s">
        <v>22</v>
      </c>
    </row>
    <row r="1494" spans="1:10">
      <c r="A1494" t="str">
        <f t="shared" si="46"/>
        <v>Charles BARAT</v>
      </c>
      <c r="B1494" t="str">
        <f t="shared" si="47"/>
        <v>TEAM ETT (EXTREME TRIATHLON TRAIL) Pupille</v>
      </c>
      <c r="C1494" t="s">
        <v>4226</v>
      </c>
      <c r="D1494" t="s">
        <v>4225</v>
      </c>
      <c r="E1494" t="s">
        <v>4224</v>
      </c>
      <c r="F1494" t="s">
        <v>4223</v>
      </c>
      <c r="G1494" t="s">
        <v>21</v>
      </c>
      <c r="H1494" t="s">
        <v>45</v>
      </c>
      <c r="I1494" t="s">
        <v>205</v>
      </c>
      <c r="J1494" t="s">
        <v>32</v>
      </c>
    </row>
    <row r="1495" spans="1:10">
      <c r="A1495" t="str">
        <f t="shared" si="46"/>
        <v>Jonathan BILLIOTEL</v>
      </c>
      <c r="B1495" t="str">
        <f t="shared" si="47"/>
        <v>TEAM ETT (EXTREME TRIATHLON TRAIL) Benjamin</v>
      </c>
      <c r="C1495" t="s">
        <v>4222</v>
      </c>
      <c r="D1495" t="s">
        <v>1103</v>
      </c>
      <c r="E1495" t="s">
        <v>4221</v>
      </c>
      <c r="F1495" t="s">
        <v>4220</v>
      </c>
      <c r="G1495" t="s">
        <v>21</v>
      </c>
      <c r="H1495" t="s">
        <v>45</v>
      </c>
      <c r="I1495" t="s">
        <v>205</v>
      </c>
      <c r="J1495" t="s">
        <v>22</v>
      </c>
    </row>
    <row r="1496" spans="1:10">
      <c r="A1496" t="str">
        <f t="shared" si="46"/>
        <v>ENZO DELAHAYE</v>
      </c>
      <c r="B1496" t="str">
        <f t="shared" si="47"/>
        <v>TEAM ETT (EXTREME TRIATHLON TRAIL) Benjamin</v>
      </c>
      <c r="C1496" t="s">
        <v>4219</v>
      </c>
      <c r="D1496" t="s">
        <v>4218</v>
      </c>
      <c r="E1496" t="s">
        <v>4214</v>
      </c>
      <c r="F1496" t="s">
        <v>4217</v>
      </c>
      <c r="G1496" t="s">
        <v>21</v>
      </c>
      <c r="H1496" t="s">
        <v>45</v>
      </c>
      <c r="I1496" t="s">
        <v>205</v>
      </c>
      <c r="J1496" t="s">
        <v>22</v>
      </c>
    </row>
    <row r="1497" spans="1:10">
      <c r="A1497" t="str">
        <f t="shared" si="46"/>
        <v>PREBEN DELAHAYE</v>
      </c>
      <c r="B1497" t="str">
        <f t="shared" si="47"/>
        <v>TEAM ETT (EXTREME TRIATHLON TRAIL) Vétéran</v>
      </c>
      <c r="C1497" t="s">
        <v>4216</v>
      </c>
      <c r="D1497" t="s">
        <v>4215</v>
      </c>
      <c r="E1497" t="s">
        <v>4214</v>
      </c>
      <c r="F1497" t="s">
        <v>4213</v>
      </c>
      <c r="G1497" t="s">
        <v>21</v>
      </c>
      <c r="H1497" t="s">
        <v>45</v>
      </c>
      <c r="I1497" t="s">
        <v>84</v>
      </c>
      <c r="J1497" t="s">
        <v>96</v>
      </c>
    </row>
    <row r="1498" spans="1:10">
      <c r="A1498" t="str">
        <f t="shared" si="46"/>
        <v>Florian FROMENTIN</v>
      </c>
      <c r="B1498" t="str">
        <f t="shared" si="47"/>
        <v>TEAM ETT (EXTREME TRIATHLON TRAIL) Vétéran</v>
      </c>
      <c r="C1498" t="s">
        <v>4212</v>
      </c>
      <c r="D1498" t="s">
        <v>151</v>
      </c>
      <c r="E1498" t="s">
        <v>4211</v>
      </c>
      <c r="F1498" t="s">
        <v>4210</v>
      </c>
      <c r="G1498" t="s">
        <v>21</v>
      </c>
      <c r="H1498" t="s">
        <v>45</v>
      </c>
      <c r="I1498" t="s">
        <v>84</v>
      </c>
      <c r="J1498" t="s">
        <v>96</v>
      </c>
    </row>
    <row r="1499" spans="1:10">
      <c r="A1499" t="str">
        <f t="shared" si="46"/>
        <v>Felix GAILLOT</v>
      </c>
      <c r="B1499" t="str">
        <f t="shared" si="47"/>
        <v>TEAM ETT (EXTREME TRIATHLON TRAIL) Benjamin</v>
      </c>
      <c r="C1499" t="s">
        <v>4209</v>
      </c>
      <c r="D1499" t="s">
        <v>3737</v>
      </c>
      <c r="E1499" t="s">
        <v>4208</v>
      </c>
      <c r="F1499" t="s">
        <v>4207</v>
      </c>
      <c r="G1499" t="s">
        <v>21</v>
      </c>
      <c r="H1499" t="s">
        <v>45</v>
      </c>
      <c r="I1499" t="s">
        <v>205</v>
      </c>
      <c r="J1499" t="s">
        <v>22</v>
      </c>
    </row>
    <row r="1500" spans="1:10">
      <c r="A1500" t="str">
        <f t="shared" si="46"/>
        <v>NAUDIN LEANE</v>
      </c>
      <c r="B1500" t="str">
        <f t="shared" si="47"/>
        <v>TEAM ETT (EXTREME TRIATHLON TRAIL) Pupille</v>
      </c>
      <c r="C1500" t="s">
        <v>4206</v>
      </c>
      <c r="D1500" t="s">
        <v>4196</v>
      </c>
      <c r="E1500" t="s">
        <v>4205</v>
      </c>
      <c r="F1500" t="s">
        <v>4204</v>
      </c>
      <c r="G1500" t="s">
        <v>120</v>
      </c>
      <c r="H1500" t="s">
        <v>45</v>
      </c>
      <c r="I1500" t="s">
        <v>205</v>
      </c>
      <c r="J1500" t="s">
        <v>32</v>
      </c>
    </row>
    <row r="1501" spans="1:10">
      <c r="A1501" t="str">
        <f t="shared" si="46"/>
        <v>Nicolas LOISEAU</v>
      </c>
      <c r="B1501" t="str">
        <f t="shared" si="47"/>
        <v>TEAM ETT (EXTREME TRIATHLON TRAIL) Vétéran</v>
      </c>
      <c r="C1501" t="s">
        <v>4203</v>
      </c>
      <c r="D1501" t="s">
        <v>87</v>
      </c>
      <c r="E1501" t="s">
        <v>4202</v>
      </c>
      <c r="F1501" t="s">
        <v>4201</v>
      </c>
      <c r="G1501" t="s">
        <v>21</v>
      </c>
      <c r="H1501" t="s">
        <v>45</v>
      </c>
      <c r="I1501" t="s">
        <v>84</v>
      </c>
      <c r="J1501" t="s">
        <v>96</v>
      </c>
    </row>
    <row r="1502" spans="1:10">
      <c r="A1502" t="str">
        <f t="shared" si="46"/>
        <v>Camille MATHIEU</v>
      </c>
      <c r="B1502" t="str">
        <f t="shared" si="47"/>
        <v>TEAM ETT (EXTREME TRIATHLON TRAIL) Cadet</v>
      </c>
      <c r="C1502" t="s">
        <v>4200</v>
      </c>
      <c r="D1502" t="s">
        <v>1049</v>
      </c>
      <c r="E1502" t="s">
        <v>2487</v>
      </c>
      <c r="F1502" t="s">
        <v>4199</v>
      </c>
      <c r="G1502" t="s">
        <v>120</v>
      </c>
      <c r="H1502" t="s">
        <v>45</v>
      </c>
      <c r="I1502" t="s">
        <v>205</v>
      </c>
      <c r="J1502" t="s">
        <v>20</v>
      </c>
    </row>
    <row r="1503" spans="1:10">
      <c r="A1503" t="str">
        <f t="shared" si="46"/>
        <v>SAMUEL NAUDIN</v>
      </c>
      <c r="B1503" t="str">
        <f t="shared" si="47"/>
        <v>TEAM ETT (EXTREME TRIATHLON TRAIL) Senior</v>
      </c>
      <c r="C1503" t="s">
        <v>4198</v>
      </c>
      <c r="D1503" t="s">
        <v>4197</v>
      </c>
      <c r="E1503" t="s">
        <v>4196</v>
      </c>
      <c r="F1503" t="s">
        <v>4195</v>
      </c>
      <c r="G1503" t="s">
        <v>21</v>
      </c>
      <c r="H1503" t="s">
        <v>45</v>
      </c>
      <c r="I1503" t="s">
        <v>84</v>
      </c>
      <c r="J1503" t="s">
        <v>83</v>
      </c>
    </row>
    <row r="1504" spans="1:10">
      <c r="A1504" t="str">
        <f t="shared" si="46"/>
        <v>Isaline PROUPIN</v>
      </c>
      <c r="B1504" t="str">
        <f t="shared" si="47"/>
        <v>TEAM ETT (EXTREME TRIATHLON TRAIL) Benjamin</v>
      </c>
      <c r="C1504" t="s">
        <v>4194</v>
      </c>
      <c r="D1504" t="s">
        <v>4185</v>
      </c>
      <c r="E1504" t="s">
        <v>4192</v>
      </c>
      <c r="F1504" t="s">
        <v>687</v>
      </c>
      <c r="G1504" t="s">
        <v>120</v>
      </c>
      <c r="H1504" t="s">
        <v>45</v>
      </c>
      <c r="I1504" t="s">
        <v>205</v>
      </c>
      <c r="J1504" t="s">
        <v>22</v>
      </c>
    </row>
    <row r="1505" spans="1:10">
      <c r="A1505" t="str">
        <f t="shared" si="46"/>
        <v>Flavien PROUPIN</v>
      </c>
      <c r="B1505" t="str">
        <f t="shared" si="47"/>
        <v>TEAM ETT (EXTREME TRIATHLON TRAIL) Pupille</v>
      </c>
      <c r="C1505" t="s">
        <v>4193</v>
      </c>
      <c r="D1505" t="s">
        <v>1626</v>
      </c>
      <c r="E1505" t="s">
        <v>4192</v>
      </c>
      <c r="F1505" t="s">
        <v>4191</v>
      </c>
      <c r="G1505" t="s">
        <v>21</v>
      </c>
      <c r="H1505" t="s">
        <v>45</v>
      </c>
      <c r="I1505" t="s">
        <v>205</v>
      </c>
      <c r="J1505" t="s">
        <v>32</v>
      </c>
    </row>
    <row r="1506" spans="1:10">
      <c r="A1506" t="str">
        <f t="shared" si="46"/>
        <v>Proupin REGINALD</v>
      </c>
      <c r="B1506" t="str">
        <f t="shared" si="47"/>
        <v>TEAM ETT (EXTREME TRIATHLON TRAIL) Vétéran</v>
      </c>
      <c r="C1506" t="s">
        <v>4190</v>
      </c>
      <c r="D1506" t="s">
        <v>4189</v>
      </c>
      <c r="E1506" t="s">
        <v>4188</v>
      </c>
      <c r="F1506" t="s">
        <v>4187</v>
      </c>
      <c r="G1506" t="s">
        <v>21</v>
      </c>
      <c r="H1506" t="s">
        <v>45</v>
      </c>
      <c r="I1506" t="s">
        <v>84</v>
      </c>
      <c r="J1506" t="s">
        <v>96</v>
      </c>
    </row>
    <row r="1507" spans="1:10">
      <c r="A1507" t="str">
        <f t="shared" si="46"/>
        <v>Isaline BEAUFRERE</v>
      </c>
      <c r="B1507" t="str">
        <f t="shared" si="47"/>
        <v>TEAM NUTEO Senior</v>
      </c>
      <c r="C1507" t="s">
        <v>4186</v>
      </c>
      <c r="D1507" t="s">
        <v>4185</v>
      </c>
      <c r="E1507" t="s">
        <v>4184</v>
      </c>
      <c r="F1507" t="s">
        <v>4183</v>
      </c>
      <c r="G1507" t="s">
        <v>120</v>
      </c>
      <c r="H1507" t="s">
        <v>89</v>
      </c>
      <c r="I1507" t="s">
        <v>84</v>
      </c>
      <c r="J1507" t="s">
        <v>83</v>
      </c>
    </row>
    <row r="1508" spans="1:10">
      <c r="A1508" t="str">
        <f t="shared" si="46"/>
        <v>Aymeric BERNARD</v>
      </c>
      <c r="B1508" t="str">
        <f t="shared" si="47"/>
        <v>TEAM NUTEO Vétéran</v>
      </c>
      <c r="C1508" t="s">
        <v>4182</v>
      </c>
      <c r="D1508" t="s">
        <v>4181</v>
      </c>
      <c r="E1508" t="s">
        <v>1767</v>
      </c>
      <c r="F1508" t="s">
        <v>4180</v>
      </c>
      <c r="G1508" t="s">
        <v>21</v>
      </c>
      <c r="H1508" t="s">
        <v>89</v>
      </c>
      <c r="I1508" t="s">
        <v>115</v>
      </c>
      <c r="J1508" t="s">
        <v>96</v>
      </c>
    </row>
    <row r="1509" spans="1:10">
      <c r="A1509" t="str">
        <f t="shared" si="46"/>
        <v>OLIVIER BRAGARD</v>
      </c>
      <c r="B1509" t="str">
        <f t="shared" si="47"/>
        <v>TEAM NUTEO Vétéran</v>
      </c>
      <c r="C1509" t="s">
        <v>4179</v>
      </c>
      <c r="D1509" t="s">
        <v>589</v>
      </c>
      <c r="E1509" t="s">
        <v>4178</v>
      </c>
      <c r="F1509" t="s">
        <v>4177</v>
      </c>
      <c r="G1509" t="s">
        <v>21</v>
      </c>
      <c r="H1509" t="s">
        <v>89</v>
      </c>
      <c r="I1509" t="s">
        <v>84</v>
      </c>
      <c r="J1509" t="s">
        <v>96</v>
      </c>
    </row>
    <row r="1510" spans="1:10">
      <c r="A1510" t="str">
        <f t="shared" si="46"/>
        <v>Halima CHANNAG</v>
      </c>
      <c r="B1510" t="str">
        <f t="shared" si="47"/>
        <v>TEAM NUTEO Vétéran</v>
      </c>
      <c r="C1510" t="s">
        <v>5953</v>
      </c>
      <c r="D1510" t="s">
        <v>5952</v>
      </c>
      <c r="E1510" t="s">
        <v>5951</v>
      </c>
      <c r="F1510" t="s">
        <v>5950</v>
      </c>
      <c r="G1510" t="s">
        <v>120</v>
      </c>
      <c r="H1510" t="s">
        <v>89</v>
      </c>
      <c r="I1510" t="s">
        <v>84</v>
      </c>
      <c r="J1510" t="s">
        <v>96</v>
      </c>
    </row>
    <row r="1511" spans="1:10">
      <c r="A1511" t="str">
        <f t="shared" si="46"/>
        <v>Caroline CHRISTEAUT</v>
      </c>
      <c r="B1511" t="str">
        <f t="shared" si="47"/>
        <v>TEAM NUTEO Vétéran</v>
      </c>
      <c r="C1511" t="s">
        <v>4176</v>
      </c>
      <c r="D1511" t="s">
        <v>1750</v>
      </c>
      <c r="E1511" t="s">
        <v>4175</v>
      </c>
      <c r="F1511" t="s">
        <v>4174</v>
      </c>
      <c r="G1511" t="s">
        <v>120</v>
      </c>
      <c r="H1511" t="s">
        <v>89</v>
      </c>
      <c r="I1511" t="s">
        <v>84</v>
      </c>
      <c r="J1511" t="s">
        <v>96</v>
      </c>
    </row>
    <row r="1512" spans="1:10">
      <c r="A1512" t="str">
        <f t="shared" si="46"/>
        <v>Guilhem DOLLE</v>
      </c>
      <c r="B1512" t="str">
        <f t="shared" si="47"/>
        <v>TEAM NUTEO Vétéran</v>
      </c>
      <c r="C1512" t="s">
        <v>4173</v>
      </c>
      <c r="D1512" t="s">
        <v>4172</v>
      </c>
      <c r="E1512" t="s">
        <v>4171</v>
      </c>
      <c r="F1512" t="s">
        <v>4170</v>
      </c>
      <c r="G1512" t="s">
        <v>21</v>
      </c>
      <c r="H1512" t="s">
        <v>89</v>
      </c>
      <c r="I1512" t="s">
        <v>84</v>
      </c>
      <c r="J1512" t="s">
        <v>96</v>
      </c>
    </row>
    <row r="1513" spans="1:10">
      <c r="A1513" t="str">
        <f t="shared" si="46"/>
        <v>YANNICK GAMBERT</v>
      </c>
      <c r="B1513" t="str">
        <f t="shared" si="47"/>
        <v>TEAM NUTEO Vétéran</v>
      </c>
      <c r="C1513" t="s">
        <v>4169</v>
      </c>
      <c r="D1513" t="s">
        <v>1585</v>
      </c>
      <c r="E1513" t="s">
        <v>4168</v>
      </c>
      <c r="F1513" t="s">
        <v>4167</v>
      </c>
      <c r="G1513" t="s">
        <v>21</v>
      </c>
      <c r="H1513" t="s">
        <v>89</v>
      </c>
      <c r="I1513" t="s">
        <v>84</v>
      </c>
      <c r="J1513" t="s">
        <v>96</v>
      </c>
    </row>
    <row r="1514" spans="1:10">
      <c r="A1514" t="str">
        <f t="shared" si="46"/>
        <v>JULIEN GARNIER</v>
      </c>
      <c r="B1514" t="str">
        <f t="shared" si="47"/>
        <v>TEAM NUTEO Vétéran</v>
      </c>
      <c r="C1514" t="s">
        <v>4166</v>
      </c>
      <c r="D1514" t="s">
        <v>1943</v>
      </c>
      <c r="E1514" t="s">
        <v>4165</v>
      </c>
      <c r="F1514" t="s">
        <v>4164</v>
      </c>
      <c r="G1514" t="s">
        <v>21</v>
      </c>
      <c r="H1514" t="s">
        <v>89</v>
      </c>
      <c r="I1514" t="s">
        <v>84</v>
      </c>
      <c r="J1514" t="s">
        <v>96</v>
      </c>
    </row>
    <row r="1515" spans="1:10">
      <c r="A1515" t="str">
        <f t="shared" si="46"/>
        <v>Stephanie HALLOUIN</v>
      </c>
      <c r="B1515" t="str">
        <f t="shared" si="47"/>
        <v>TEAM NUTEO Vétéran</v>
      </c>
      <c r="C1515" t="s">
        <v>5949</v>
      </c>
      <c r="D1515" t="s">
        <v>1150</v>
      </c>
      <c r="E1515" t="s">
        <v>5948</v>
      </c>
      <c r="F1515" t="s">
        <v>3524</v>
      </c>
      <c r="G1515" t="s">
        <v>120</v>
      </c>
      <c r="H1515" t="s">
        <v>89</v>
      </c>
      <c r="I1515" t="s">
        <v>115</v>
      </c>
      <c r="J1515" t="s">
        <v>96</v>
      </c>
    </row>
    <row r="1516" spans="1:10">
      <c r="A1516" t="str">
        <f t="shared" si="46"/>
        <v>Pierre Yves LOPEZ</v>
      </c>
      <c r="B1516" t="str">
        <f t="shared" si="47"/>
        <v>TEAM NUTEO Senior</v>
      </c>
      <c r="C1516" t="s">
        <v>4163</v>
      </c>
      <c r="D1516" t="s">
        <v>4162</v>
      </c>
      <c r="E1516" t="s">
        <v>4034</v>
      </c>
      <c r="F1516" t="s">
        <v>4161</v>
      </c>
      <c r="G1516" t="s">
        <v>21</v>
      </c>
      <c r="H1516" t="s">
        <v>89</v>
      </c>
      <c r="I1516" t="s">
        <v>115</v>
      </c>
      <c r="J1516" t="s">
        <v>83</v>
      </c>
    </row>
    <row r="1517" spans="1:10">
      <c r="A1517" t="str">
        <f t="shared" si="46"/>
        <v>GENAY LUCILE</v>
      </c>
      <c r="B1517" t="str">
        <f t="shared" si="47"/>
        <v>TEAM NUTEO Senior</v>
      </c>
      <c r="C1517" t="s">
        <v>4160</v>
      </c>
      <c r="D1517" t="s">
        <v>4159</v>
      </c>
      <c r="E1517" t="s">
        <v>4158</v>
      </c>
      <c r="F1517" t="s">
        <v>4157</v>
      </c>
      <c r="G1517" t="s">
        <v>120</v>
      </c>
      <c r="H1517" t="s">
        <v>89</v>
      </c>
      <c r="I1517" t="s">
        <v>84</v>
      </c>
      <c r="J1517" t="s">
        <v>83</v>
      </c>
    </row>
    <row r="1518" spans="1:10">
      <c r="A1518" t="str">
        <f t="shared" si="46"/>
        <v>SEBASTIEN MALLET</v>
      </c>
      <c r="B1518" t="str">
        <f t="shared" si="47"/>
        <v>TEAM NUTEO Vétéran</v>
      </c>
      <c r="C1518" t="s">
        <v>4156</v>
      </c>
      <c r="D1518" t="s">
        <v>3130</v>
      </c>
      <c r="E1518" t="s">
        <v>158</v>
      </c>
      <c r="F1518" t="s">
        <v>4155</v>
      </c>
      <c r="G1518" t="s">
        <v>21</v>
      </c>
      <c r="H1518" t="s">
        <v>89</v>
      </c>
      <c r="I1518" t="s">
        <v>84</v>
      </c>
      <c r="J1518" t="s">
        <v>96</v>
      </c>
    </row>
    <row r="1519" spans="1:10">
      <c r="A1519" t="str">
        <f t="shared" si="46"/>
        <v>Manuela MARQUEZ</v>
      </c>
      <c r="B1519" t="str">
        <f t="shared" si="47"/>
        <v>TEAM NUTEO Vétéran</v>
      </c>
      <c r="C1519" t="s">
        <v>4154</v>
      </c>
      <c r="D1519" t="s">
        <v>1547</v>
      </c>
      <c r="E1519" t="s">
        <v>4153</v>
      </c>
      <c r="F1519" t="s">
        <v>4152</v>
      </c>
      <c r="G1519" t="s">
        <v>120</v>
      </c>
      <c r="H1519" t="s">
        <v>89</v>
      </c>
      <c r="I1519" t="s">
        <v>84</v>
      </c>
      <c r="J1519" t="s">
        <v>96</v>
      </c>
    </row>
    <row r="1520" spans="1:10">
      <c r="A1520" t="str">
        <f t="shared" si="46"/>
        <v>YANNICK MORAUX</v>
      </c>
      <c r="B1520" t="str">
        <f t="shared" si="47"/>
        <v>TEAM NUTEO Vétéran</v>
      </c>
      <c r="C1520" t="s">
        <v>4151</v>
      </c>
      <c r="D1520" t="s">
        <v>1585</v>
      </c>
      <c r="E1520" t="s">
        <v>4150</v>
      </c>
      <c r="F1520" t="s">
        <v>4149</v>
      </c>
      <c r="G1520" t="s">
        <v>21</v>
      </c>
      <c r="H1520" t="s">
        <v>89</v>
      </c>
      <c r="I1520" t="s">
        <v>84</v>
      </c>
      <c r="J1520" t="s">
        <v>96</v>
      </c>
    </row>
    <row r="1521" spans="1:10">
      <c r="A1521" t="str">
        <f t="shared" si="46"/>
        <v>Sylvie MORIN</v>
      </c>
      <c r="B1521" t="str">
        <f t="shared" si="47"/>
        <v>TEAM NUTEO Senior</v>
      </c>
      <c r="C1521" t="s">
        <v>4148</v>
      </c>
      <c r="D1521" t="s">
        <v>2856</v>
      </c>
      <c r="E1521" t="s">
        <v>2978</v>
      </c>
      <c r="F1521" t="s">
        <v>4147</v>
      </c>
      <c r="G1521" t="s">
        <v>120</v>
      </c>
      <c r="H1521" t="s">
        <v>89</v>
      </c>
      <c r="I1521" t="s">
        <v>84</v>
      </c>
      <c r="J1521" t="s">
        <v>83</v>
      </c>
    </row>
    <row r="1522" spans="1:10">
      <c r="A1522" t="str">
        <f t="shared" si="46"/>
        <v>Mathieu MORLET</v>
      </c>
      <c r="B1522" t="str">
        <f t="shared" si="47"/>
        <v>TEAM NUTEO Vétéran</v>
      </c>
      <c r="C1522" t="s">
        <v>4146</v>
      </c>
      <c r="D1522" t="s">
        <v>143</v>
      </c>
      <c r="E1522" t="s">
        <v>4145</v>
      </c>
      <c r="F1522" t="s">
        <v>1707</v>
      </c>
      <c r="G1522" t="s">
        <v>21</v>
      </c>
      <c r="H1522" t="s">
        <v>89</v>
      </c>
      <c r="I1522" t="s">
        <v>84</v>
      </c>
      <c r="J1522" t="s">
        <v>96</v>
      </c>
    </row>
    <row r="1523" spans="1:10">
      <c r="A1523" t="str">
        <f t="shared" si="46"/>
        <v>DAVID PADARE</v>
      </c>
      <c r="B1523" t="str">
        <f t="shared" si="47"/>
        <v>TEAM NUTEO Vétéran</v>
      </c>
      <c r="C1523" t="s">
        <v>4144</v>
      </c>
      <c r="D1523" t="s">
        <v>975</v>
      </c>
      <c r="E1523" t="s">
        <v>4143</v>
      </c>
      <c r="F1523" t="s">
        <v>4142</v>
      </c>
      <c r="G1523" t="s">
        <v>21</v>
      </c>
      <c r="H1523" t="s">
        <v>89</v>
      </c>
      <c r="I1523" t="s">
        <v>84</v>
      </c>
      <c r="J1523" t="s">
        <v>96</v>
      </c>
    </row>
    <row r="1524" spans="1:10">
      <c r="A1524" t="str">
        <f t="shared" si="46"/>
        <v>Pauline PETAT</v>
      </c>
      <c r="B1524" t="str">
        <f t="shared" si="47"/>
        <v>TEAM NUTEO Senior</v>
      </c>
      <c r="C1524" t="s">
        <v>4141</v>
      </c>
      <c r="D1524" t="s">
        <v>230</v>
      </c>
      <c r="E1524" t="s">
        <v>4140</v>
      </c>
      <c r="F1524" t="s">
        <v>4139</v>
      </c>
      <c r="G1524" t="s">
        <v>120</v>
      </c>
      <c r="H1524" t="s">
        <v>89</v>
      </c>
      <c r="I1524" t="s">
        <v>84</v>
      </c>
      <c r="J1524" t="s">
        <v>83</v>
      </c>
    </row>
    <row r="1525" spans="1:10">
      <c r="A1525" t="str">
        <f t="shared" si="46"/>
        <v xml:space="preserve">Boris  POTTIEZ </v>
      </c>
      <c r="B1525" t="str">
        <f t="shared" si="47"/>
        <v>TEAM NUTEO Vétéran</v>
      </c>
      <c r="C1525" t="s">
        <v>4138</v>
      </c>
      <c r="D1525" t="s">
        <v>4137</v>
      </c>
      <c r="E1525" t="s">
        <v>4136</v>
      </c>
      <c r="F1525" t="s">
        <v>4135</v>
      </c>
      <c r="G1525" t="s">
        <v>21</v>
      </c>
      <c r="H1525" t="s">
        <v>89</v>
      </c>
      <c r="I1525" t="s">
        <v>84</v>
      </c>
      <c r="J1525" t="s">
        <v>96</v>
      </c>
    </row>
    <row r="1526" spans="1:10">
      <c r="A1526" t="str">
        <f t="shared" si="46"/>
        <v>Elodie RAYMOND</v>
      </c>
      <c r="B1526" t="str">
        <f t="shared" si="47"/>
        <v>TEAM NUTEO Vétéran</v>
      </c>
      <c r="C1526" t="s">
        <v>4134</v>
      </c>
      <c r="D1526" t="s">
        <v>1248</v>
      </c>
      <c r="E1526" t="s">
        <v>4133</v>
      </c>
      <c r="F1526" t="s">
        <v>4132</v>
      </c>
      <c r="G1526" t="s">
        <v>120</v>
      </c>
      <c r="H1526" t="s">
        <v>89</v>
      </c>
      <c r="I1526" t="s">
        <v>84</v>
      </c>
      <c r="J1526" t="s">
        <v>96</v>
      </c>
    </row>
    <row r="1527" spans="1:10">
      <c r="A1527" t="str">
        <f t="shared" si="46"/>
        <v>Laurie SENOTIER</v>
      </c>
      <c r="B1527" t="str">
        <f t="shared" si="47"/>
        <v>TEAM NUTEO Senior</v>
      </c>
      <c r="C1527" t="s">
        <v>4131</v>
      </c>
      <c r="D1527" t="s">
        <v>4130</v>
      </c>
      <c r="E1527" t="s">
        <v>4129</v>
      </c>
      <c r="F1527" t="s">
        <v>4128</v>
      </c>
      <c r="G1527" t="s">
        <v>120</v>
      </c>
      <c r="H1527" t="s">
        <v>89</v>
      </c>
      <c r="I1527" t="s">
        <v>84</v>
      </c>
      <c r="J1527" t="s">
        <v>83</v>
      </c>
    </row>
    <row r="1528" spans="1:10">
      <c r="A1528" t="str">
        <f t="shared" si="46"/>
        <v>Loic TORSET</v>
      </c>
      <c r="B1528" t="str">
        <f t="shared" si="47"/>
        <v>TEAM NUTEO Vétéran</v>
      </c>
      <c r="C1528" t="s">
        <v>5947</v>
      </c>
      <c r="D1528" t="s">
        <v>3304</v>
      </c>
      <c r="E1528" t="s">
        <v>5946</v>
      </c>
      <c r="F1528" t="s">
        <v>575</v>
      </c>
      <c r="G1528" t="s">
        <v>21</v>
      </c>
      <c r="H1528" t="s">
        <v>89</v>
      </c>
      <c r="I1528" t="s">
        <v>84</v>
      </c>
      <c r="J1528" t="s">
        <v>96</v>
      </c>
    </row>
    <row r="1529" spans="1:10">
      <c r="A1529" t="str">
        <f t="shared" si="46"/>
        <v>Yannick TROADEC</v>
      </c>
      <c r="B1529" t="str">
        <f t="shared" si="47"/>
        <v>TEAM NUTEO Vétéran</v>
      </c>
      <c r="C1529" t="s">
        <v>4127</v>
      </c>
      <c r="D1529" t="s">
        <v>473</v>
      </c>
      <c r="E1529" t="s">
        <v>4126</v>
      </c>
      <c r="F1529" t="s">
        <v>4125</v>
      </c>
      <c r="G1529" t="s">
        <v>21</v>
      </c>
      <c r="H1529" t="s">
        <v>89</v>
      </c>
      <c r="I1529" t="s">
        <v>84</v>
      </c>
      <c r="J1529" t="s">
        <v>96</v>
      </c>
    </row>
    <row r="1530" spans="1:10">
      <c r="A1530" t="str">
        <f t="shared" si="46"/>
        <v>Alice VANDENHAUTTE</v>
      </c>
      <c r="B1530" t="str">
        <f t="shared" si="47"/>
        <v>TEAM NUTEO Senior</v>
      </c>
      <c r="C1530" t="s">
        <v>4124</v>
      </c>
      <c r="D1530" t="s">
        <v>4123</v>
      </c>
      <c r="E1530" t="s">
        <v>4122</v>
      </c>
      <c r="F1530" t="s">
        <v>4121</v>
      </c>
      <c r="G1530" t="s">
        <v>120</v>
      </c>
      <c r="H1530" t="s">
        <v>89</v>
      </c>
      <c r="I1530" t="s">
        <v>84</v>
      </c>
      <c r="J1530" t="s">
        <v>83</v>
      </c>
    </row>
    <row r="1531" spans="1:10">
      <c r="A1531" t="str">
        <f t="shared" si="46"/>
        <v>Jean Francois VANDEWALLE</v>
      </c>
      <c r="B1531" t="str">
        <f t="shared" si="47"/>
        <v>TEAM NUTEO Vétéran</v>
      </c>
      <c r="C1531" t="s">
        <v>4120</v>
      </c>
      <c r="D1531" t="s">
        <v>2049</v>
      </c>
      <c r="E1531" t="s">
        <v>4119</v>
      </c>
      <c r="F1531" t="s">
        <v>4118</v>
      </c>
      <c r="G1531" t="s">
        <v>21</v>
      </c>
      <c r="H1531" t="s">
        <v>89</v>
      </c>
      <c r="I1531" t="s">
        <v>84</v>
      </c>
      <c r="J1531" t="s">
        <v>96</v>
      </c>
    </row>
    <row r="1532" spans="1:10">
      <c r="A1532" t="str">
        <f t="shared" si="46"/>
        <v>Laura VEDRINES</v>
      </c>
      <c r="B1532" t="str">
        <f t="shared" si="47"/>
        <v>TEAM NUTEO Senior</v>
      </c>
      <c r="C1532" t="s">
        <v>4117</v>
      </c>
      <c r="D1532" t="s">
        <v>414</v>
      </c>
      <c r="E1532" t="s">
        <v>4116</v>
      </c>
      <c r="F1532" t="s">
        <v>4115</v>
      </c>
      <c r="G1532" t="s">
        <v>120</v>
      </c>
      <c r="H1532" t="s">
        <v>89</v>
      </c>
      <c r="I1532" t="s">
        <v>84</v>
      </c>
      <c r="J1532" t="s">
        <v>83</v>
      </c>
    </row>
    <row r="1533" spans="1:10">
      <c r="A1533" t="str">
        <f t="shared" si="46"/>
        <v>Ludovic VIOLAIN</v>
      </c>
      <c r="B1533" t="str">
        <f t="shared" si="47"/>
        <v>TEAM NUTEO Vétéran</v>
      </c>
      <c r="C1533" t="s">
        <v>4114</v>
      </c>
      <c r="D1533" t="s">
        <v>2219</v>
      </c>
      <c r="E1533" t="s">
        <v>4113</v>
      </c>
      <c r="F1533" t="s">
        <v>4112</v>
      </c>
      <c r="G1533" t="s">
        <v>21</v>
      </c>
      <c r="H1533" t="s">
        <v>89</v>
      </c>
      <c r="I1533" t="s">
        <v>84</v>
      </c>
      <c r="J1533" t="s">
        <v>96</v>
      </c>
    </row>
    <row r="1534" spans="1:10">
      <c r="A1534" t="str">
        <f t="shared" si="46"/>
        <v>Arnaud WINKELMANN</v>
      </c>
      <c r="B1534" t="str">
        <f t="shared" si="47"/>
        <v>TEAM NUTEO Senior</v>
      </c>
      <c r="C1534" t="s">
        <v>4111</v>
      </c>
      <c r="D1534" t="s">
        <v>769</v>
      </c>
      <c r="E1534" t="s">
        <v>4110</v>
      </c>
      <c r="F1534" t="s">
        <v>4109</v>
      </c>
      <c r="G1534" t="s">
        <v>21</v>
      </c>
      <c r="H1534" t="s">
        <v>89</v>
      </c>
      <c r="I1534" t="s">
        <v>84</v>
      </c>
      <c r="J1534" t="s">
        <v>83</v>
      </c>
    </row>
    <row r="1535" spans="1:10">
      <c r="A1535" t="str">
        <f t="shared" si="46"/>
        <v>ERIC BEAULIEU</v>
      </c>
      <c r="B1535" t="str">
        <f t="shared" si="47"/>
        <v>TEAM PROGRESS TRIATHLON Vétéran</v>
      </c>
      <c r="C1535" t="s">
        <v>4108</v>
      </c>
      <c r="D1535" t="s">
        <v>2124</v>
      </c>
      <c r="E1535" t="s">
        <v>4107</v>
      </c>
      <c r="F1535" t="s">
        <v>4106</v>
      </c>
      <c r="G1535" t="s">
        <v>21</v>
      </c>
      <c r="H1535" t="s">
        <v>81</v>
      </c>
      <c r="I1535" t="s">
        <v>84</v>
      </c>
      <c r="J1535" t="s">
        <v>96</v>
      </c>
    </row>
    <row r="1536" spans="1:10">
      <c r="A1536" t="str">
        <f t="shared" si="46"/>
        <v>Lucile BOUQUIN</v>
      </c>
      <c r="B1536" t="str">
        <f t="shared" si="47"/>
        <v>TEAM PROGRESS TRIATHLON Senior</v>
      </c>
      <c r="C1536" t="s">
        <v>4105</v>
      </c>
      <c r="D1536" t="s">
        <v>1754</v>
      </c>
      <c r="E1536" t="s">
        <v>4104</v>
      </c>
      <c r="F1536" t="s">
        <v>4103</v>
      </c>
      <c r="G1536" t="s">
        <v>120</v>
      </c>
      <c r="H1536" t="s">
        <v>81</v>
      </c>
      <c r="I1536" t="s">
        <v>84</v>
      </c>
      <c r="J1536" t="s">
        <v>83</v>
      </c>
    </row>
    <row r="1537" spans="1:10">
      <c r="A1537" t="str">
        <f t="shared" si="46"/>
        <v>Maxime COLAS</v>
      </c>
      <c r="B1537" t="str">
        <f t="shared" si="47"/>
        <v>TEAM PROGRESS TRIATHLON Senior</v>
      </c>
      <c r="C1537" t="s">
        <v>4102</v>
      </c>
      <c r="D1537" t="s">
        <v>790</v>
      </c>
      <c r="E1537" t="s">
        <v>1219</v>
      </c>
      <c r="F1537" t="s">
        <v>4101</v>
      </c>
      <c r="G1537" t="s">
        <v>21</v>
      </c>
      <c r="H1537" t="s">
        <v>81</v>
      </c>
      <c r="I1537" t="s">
        <v>84</v>
      </c>
      <c r="J1537" t="s">
        <v>83</v>
      </c>
    </row>
    <row r="1538" spans="1:10">
      <c r="A1538" t="str">
        <f t="shared" si="46"/>
        <v>CHRISTOPHE CORTHIER</v>
      </c>
      <c r="B1538" t="str">
        <f t="shared" si="47"/>
        <v>TEAM PROGRESS TRIATHLON Vétéran</v>
      </c>
      <c r="C1538" t="s">
        <v>4100</v>
      </c>
      <c r="D1538" t="s">
        <v>454</v>
      </c>
      <c r="E1538" t="s">
        <v>4099</v>
      </c>
      <c r="F1538" t="s">
        <v>4098</v>
      </c>
      <c r="G1538" t="s">
        <v>21</v>
      </c>
      <c r="H1538" t="s">
        <v>81</v>
      </c>
      <c r="I1538" t="s">
        <v>84</v>
      </c>
      <c r="J1538" t="s">
        <v>96</v>
      </c>
    </row>
    <row r="1539" spans="1:10">
      <c r="A1539" t="str">
        <f t="shared" ref="A1539:A1602" si="48">CONCATENATE(D1539," ",E1539)</f>
        <v>NICOLAS DELUBAC</v>
      </c>
      <c r="B1539" t="str">
        <f t="shared" ref="B1539:B1602" si="49">CONCATENATE(H1539," ",J1539)</f>
        <v>TEAM PROGRESS TRIATHLON Vétéran</v>
      </c>
      <c r="C1539" t="s">
        <v>4097</v>
      </c>
      <c r="D1539" t="s">
        <v>1810</v>
      </c>
      <c r="E1539" t="s">
        <v>4096</v>
      </c>
      <c r="F1539" t="s">
        <v>595</v>
      </c>
      <c r="G1539" t="s">
        <v>21</v>
      </c>
      <c r="H1539" t="s">
        <v>81</v>
      </c>
      <c r="I1539" t="s">
        <v>84</v>
      </c>
      <c r="J1539" t="s">
        <v>96</v>
      </c>
    </row>
    <row r="1540" spans="1:10">
      <c r="A1540" t="str">
        <f t="shared" si="48"/>
        <v>WILLIAM GRIALOU</v>
      </c>
      <c r="B1540" t="str">
        <f t="shared" si="49"/>
        <v>TEAM PROGRESS TRIATHLON Vétéran</v>
      </c>
      <c r="C1540" t="s">
        <v>4095</v>
      </c>
      <c r="D1540" t="s">
        <v>4094</v>
      </c>
      <c r="E1540" t="s">
        <v>4093</v>
      </c>
      <c r="F1540" t="s">
        <v>4092</v>
      </c>
      <c r="G1540" t="s">
        <v>21</v>
      </c>
      <c r="H1540" t="s">
        <v>81</v>
      </c>
      <c r="I1540" t="s">
        <v>84</v>
      </c>
      <c r="J1540" t="s">
        <v>96</v>
      </c>
    </row>
    <row r="1541" spans="1:10">
      <c r="A1541" t="str">
        <f t="shared" si="48"/>
        <v>SEBASTIEN HARY</v>
      </c>
      <c r="B1541" t="str">
        <f t="shared" si="49"/>
        <v>TEAM PROGRESS TRIATHLON Vétéran</v>
      </c>
      <c r="C1541" t="s">
        <v>4091</v>
      </c>
      <c r="D1541" t="s">
        <v>3130</v>
      </c>
      <c r="E1541" t="s">
        <v>4090</v>
      </c>
      <c r="F1541" t="s">
        <v>4089</v>
      </c>
      <c r="G1541" t="s">
        <v>21</v>
      </c>
      <c r="H1541" t="s">
        <v>81</v>
      </c>
      <c r="I1541" t="s">
        <v>84</v>
      </c>
      <c r="J1541" t="s">
        <v>96</v>
      </c>
    </row>
    <row r="1542" spans="1:10">
      <c r="A1542" t="str">
        <f t="shared" si="48"/>
        <v>Sylvain HOAREAU</v>
      </c>
      <c r="B1542" t="str">
        <f t="shared" si="49"/>
        <v>TEAM PROGRESS TRIATHLON Senior</v>
      </c>
      <c r="C1542" t="s">
        <v>4088</v>
      </c>
      <c r="D1542" t="s">
        <v>2871</v>
      </c>
      <c r="E1542" t="s">
        <v>3076</v>
      </c>
      <c r="F1542" t="s">
        <v>4087</v>
      </c>
      <c r="G1542" t="s">
        <v>21</v>
      </c>
      <c r="H1542" t="s">
        <v>81</v>
      </c>
      <c r="I1542" t="s">
        <v>84</v>
      </c>
      <c r="J1542" t="s">
        <v>83</v>
      </c>
    </row>
    <row r="1543" spans="1:10">
      <c r="A1543" t="str">
        <f t="shared" si="48"/>
        <v>CELINE TRICHET</v>
      </c>
      <c r="B1543" t="str">
        <f t="shared" si="49"/>
        <v>TEAM PROGRESS TRIATHLON Vétéran</v>
      </c>
      <c r="C1543" t="s">
        <v>4086</v>
      </c>
      <c r="D1543" t="s">
        <v>526</v>
      </c>
      <c r="E1543" t="s">
        <v>4085</v>
      </c>
      <c r="F1543" t="s">
        <v>4084</v>
      </c>
      <c r="G1543" t="s">
        <v>120</v>
      </c>
      <c r="H1543" t="s">
        <v>81</v>
      </c>
      <c r="I1543" t="s">
        <v>84</v>
      </c>
      <c r="J1543" t="s">
        <v>96</v>
      </c>
    </row>
    <row r="1544" spans="1:10">
      <c r="A1544" t="str">
        <f t="shared" si="48"/>
        <v>Stacy BELLANGER</v>
      </c>
      <c r="B1544" t="str">
        <f t="shared" si="49"/>
        <v>TRI ATTITUDE 41 Senior</v>
      </c>
      <c r="C1544" t="s">
        <v>4083</v>
      </c>
      <c r="D1544" t="s">
        <v>4082</v>
      </c>
      <c r="E1544" t="s">
        <v>4081</v>
      </c>
      <c r="F1544" t="s">
        <v>4080</v>
      </c>
      <c r="G1544" t="s">
        <v>120</v>
      </c>
      <c r="H1544" t="s">
        <v>31</v>
      </c>
      <c r="I1544" t="s">
        <v>84</v>
      </c>
      <c r="J1544" t="s">
        <v>83</v>
      </c>
    </row>
    <row r="1545" spans="1:10">
      <c r="A1545" t="str">
        <f t="shared" si="48"/>
        <v>PIERRE CAILLETTE</v>
      </c>
      <c r="B1545" t="str">
        <f t="shared" si="49"/>
        <v>TRI ATTITUDE 41 Junior</v>
      </c>
      <c r="C1545" t="s">
        <v>4079</v>
      </c>
      <c r="D1545" t="s">
        <v>1143</v>
      </c>
      <c r="E1545" t="s">
        <v>4070</v>
      </c>
      <c r="F1545" t="s">
        <v>4078</v>
      </c>
      <c r="G1545" t="s">
        <v>21</v>
      </c>
      <c r="H1545" t="s">
        <v>31</v>
      </c>
      <c r="I1545" t="s">
        <v>205</v>
      </c>
      <c r="J1545" t="s">
        <v>24</v>
      </c>
    </row>
    <row r="1546" spans="1:10">
      <c r="A1546" t="str">
        <f t="shared" si="48"/>
        <v>Catherine CAILLETTE</v>
      </c>
      <c r="B1546" t="str">
        <f t="shared" si="49"/>
        <v>TRI ATTITUDE 41 Vétéran</v>
      </c>
      <c r="C1546" t="s">
        <v>4077</v>
      </c>
      <c r="D1546" t="s">
        <v>3616</v>
      </c>
      <c r="E1546" t="s">
        <v>4070</v>
      </c>
      <c r="F1546" t="s">
        <v>4076</v>
      </c>
      <c r="G1546" t="s">
        <v>120</v>
      </c>
      <c r="H1546" t="s">
        <v>31</v>
      </c>
      <c r="I1546" t="s">
        <v>84</v>
      </c>
      <c r="J1546" t="s">
        <v>96</v>
      </c>
    </row>
    <row r="1547" spans="1:10">
      <c r="A1547" t="str">
        <f t="shared" si="48"/>
        <v>ABEL CAILLETTE</v>
      </c>
      <c r="B1547" t="str">
        <f t="shared" si="49"/>
        <v>TRI ATTITUDE 41 Senior</v>
      </c>
      <c r="C1547" t="s">
        <v>4075</v>
      </c>
      <c r="D1547" t="s">
        <v>4074</v>
      </c>
      <c r="E1547" t="s">
        <v>4070</v>
      </c>
      <c r="F1547" t="s">
        <v>4073</v>
      </c>
      <c r="G1547" t="s">
        <v>21</v>
      </c>
      <c r="H1547" t="s">
        <v>31</v>
      </c>
      <c r="I1547" t="s">
        <v>84</v>
      </c>
      <c r="J1547" t="s">
        <v>83</v>
      </c>
    </row>
    <row r="1548" spans="1:10">
      <c r="A1548" t="str">
        <f t="shared" si="48"/>
        <v>Alban CAILLETTE</v>
      </c>
      <c r="B1548" t="str">
        <f t="shared" si="49"/>
        <v>TRI ATTITUDE 41 Vétéran</v>
      </c>
      <c r="C1548" t="s">
        <v>4072</v>
      </c>
      <c r="D1548" t="s">
        <v>4071</v>
      </c>
      <c r="E1548" t="s">
        <v>4070</v>
      </c>
      <c r="F1548" t="s">
        <v>4069</v>
      </c>
      <c r="G1548" t="s">
        <v>21</v>
      </c>
      <c r="H1548" t="s">
        <v>31</v>
      </c>
      <c r="I1548" t="s">
        <v>84</v>
      </c>
      <c r="J1548" t="s">
        <v>96</v>
      </c>
    </row>
    <row r="1549" spans="1:10">
      <c r="A1549" t="str">
        <f t="shared" si="48"/>
        <v>INGRID CAZES</v>
      </c>
      <c r="B1549" t="str">
        <f t="shared" si="49"/>
        <v>TRI ATTITUDE 41 Vétéran</v>
      </c>
      <c r="C1549" t="s">
        <v>4068</v>
      </c>
      <c r="D1549" t="s">
        <v>1421</v>
      </c>
      <c r="E1549" t="s">
        <v>4067</v>
      </c>
      <c r="F1549" t="s">
        <v>4066</v>
      </c>
      <c r="G1549" t="s">
        <v>120</v>
      </c>
      <c r="H1549" t="s">
        <v>31</v>
      </c>
      <c r="I1549" t="s">
        <v>84</v>
      </c>
      <c r="J1549" t="s">
        <v>96</v>
      </c>
    </row>
    <row r="1550" spans="1:10">
      <c r="A1550" t="str">
        <f t="shared" si="48"/>
        <v>Celine DAGAUD</v>
      </c>
      <c r="B1550" t="str">
        <f t="shared" si="49"/>
        <v>TRI ATTITUDE 41 Senior</v>
      </c>
      <c r="C1550" t="s">
        <v>4065</v>
      </c>
      <c r="D1550" t="s">
        <v>163</v>
      </c>
      <c r="E1550" t="s">
        <v>4064</v>
      </c>
      <c r="F1550" t="s">
        <v>4063</v>
      </c>
      <c r="G1550" t="s">
        <v>120</v>
      </c>
      <c r="H1550" t="s">
        <v>31</v>
      </c>
      <c r="I1550" t="s">
        <v>115</v>
      </c>
      <c r="J1550" t="s">
        <v>83</v>
      </c>
    </row>
    <row r="1551" spans="1:10">
      <c r="A1551" t="str">
        <f t="shared" si="48"/>
        <v>Etienne DELAUNAY</v>
      </c>
      <c r="B1551" t="str">
        <f t="shared" si="49"/>
        <v>TRI ATTITUDE 41 Senior</v>
      </c>
      <c r="C1551" t="s">
        <v>4062</v>
      </c>
      <c r="D1551" t="s">
        <v>4061</v>
      </c>
      <c r="E1551" t="s">
        <v>1731</v>
      </c>
      <c r="F1551" t="s">
        <v>4060</v>
      </c>
      <c r="G1551" t="s">
        <v>21</v>
      </c>
      <c r="H1551" t="s">
        <v>31</v>
      </c>
      <c r="I1551" t="s">
        <v>84</v>
      </c>
      <c r="J1551" t="s">
        <v>83</v>
      </c>
    </row>
    <row r="1552" spans="1:10">
      <c r="A1552" t="str">
        <f t="shared" si="48"/>
        <v>Damien DELDAL</v>
      </c>
      <c r="B1552" t="str">
        <f t="shared" si="49"/>
        <v>TRI ATTITUDE 41 Senior</v>
      </c>
      <c r="C1552" t="s">
        <v>4059</v>
      </c>
      <c r="D1552" t="s">
        <v>1139</v>
      </c>
      <c r="E1552" t="s">
        <v>4058</v>
      </c>
      <c r="F1552" t="s">
        <v>4057</v>
      </c>
      <c r="G1552" t="s">
        <v>21</v>
      </c>
      <c r="H1552" t="s">
        <v>31</v>
      </c>
      <c r="I1552" t="s">
        <v>84</v>
      </c>
      <c r="J1552" t="s">
        <v>83</v>
      </c>
    </row>
    <row r="1553" spans="1:10">
      <c r="A1553" t="str">
        <f t="shared" si="48"/>
        <v>VICTOR DOS SANTOS</v>
      </c>
      <c r="B1553" t="str">
        <f t="shared" si="49"/>
        <v>TRI ATTITUDE 41 Vétéran</v>
      </c>
      <c r="C1553" t="s">
        <v>4056</v>
      </c>
      <c r="D1553" t="s">
        <v>318</v>
      </c>
      <c r="E1553" t="s">
        <v>4055</v>
      </c>
      <c r="F1553" t="s">
        <v>4054</v>
      </c>
      <c r="G1553" t="s">
        <v>21</v>
      </c>
      <c r="H1553" t="s">
        <v>31</v>
      </c>
      <c r="I1553" t="s">
        <v>297</v>
      </c>
      <c r="J1553" t="s">
        <v>96</v>
      </c>
    </row>
    <row r="1554" spans="1:10">
      <c r="A1554" t="str">
        <f t="shared" si="48"/>
        <v>David DROUIN</v>
      </c>
      <c r="B1554" t="str">
        <f t="shared" si="49"/>
        <v>TRI ATTITUDE 41 Vétéran</v>
      </c>
      <c r="C1554" t="s">
        <v>4053</v>
      </c>
      <c r="D1554" t="s">
        <v>848</v>
      </c>
      <c r="E1554" t="s">
        <v>4052</v>
      </c>
      <c r="F1554" t="s">
        <v>4051</v>
      </c>
      <c r="G1554" t="s">
        <v>21</v>
      </c>
      <c r="H1554" t="s">
        <v>31</v>
      </c>
      <c r="I1554" t="s">
        <v>84</v>
      </c>
      <c r="J1554" t="s">
        <v>96</v>
      </c>
    </row>
    <row r="1555" spans="1:10">
      <c r="A1555" t="str">
        <f t="shared" si="48"/>
        <v>MARION DUCEAU</v>
      </c>
      <c r="B1555" t="str">
        <f t="shared" si="49"/>
        <v>TRI ATTITUDE 41 Senior</v>
      </c>
      <c r="C1555" t="s">
        <v>4050</v>
      </c>
      <c r="D1555" t="s">
        <v>4049</v>
      </c>
      <c r="E1555" t="s">
        <v>4048</v>
      </c>
      <c r="F1555" t="s">
        <v>4047</v>
      </c>
      <c r="G1555" t="s">
        <v>120</v>
      </c>
      <c r="H1555" t="s">
        <v>31</v>
      </c>
      <c r="I1555" t="s">
        <v>84</v>
      </c>
      <c r="J1555" t="s">
        <v>83</v>
      </c>
    </row>
    <row r="1556" spans="1:10">
      <c r="A1556" t="str">
        <f t="shared" si="48"/>
        <v>SYLVAIN FAGUET</v>
      </c>
      <c r="B1556" t="str">
        <f t="shared" si="49"/>
        <v>TRI ATTITUDE 41 Senior</v>
      </c>
      <c r="C1556" t="s">
        <v>4046</v>
      </c>
      <c r="D1556" t="s">
        <v>3583</v>
      </c>
      <c r="E1556" t="s">
        <v>4045</v>
      </c>
      <c r="F1556" t="s">
        <v>4044</v>
      </c>
      <c r="G1556" t="s">
        <v>21</v>
      </c>
      <c r="H1556" t="s">
        <v>31</v>
      </c>
      <c r="I1556" t="s">
        <v>84</v>
      </c>
      <c r="J1556" t="s">
        <v>83</v>
      </c>
    </row>
    <row r="1557" spans="1:10">
      <c r="A1557" t="str">
        <f t="shared" si="48"/>
        <v>Alexandra GUIGNEBAULT</v>
      </c>
      <c r="B1557" t="str">
        <f t="shared" si="49"/>
        <v>TRI ATTITUDE 41 Senior</v>
      </c>
      <c r="C1557" t="s">
        <v>4043</v>
      </c>
      <c r="D1557" t="s">
        <v>1234</v>
      </c>
      <c r="E1557" t="s">
        <v>4042</v>
      </c>
      <c r="F1557" t="s">
        <v>4041</v>
      </c>
      <c r="G1557" t="s">
        <v>120</v>
      </c>
      <c r="H1557" t="s">
        <v>31</v>
      </c>
      <c r="I1557" t="s">
        <v>115</v>
      </c>
      <c r="J1557" t="s">
        <v>83</v>
      </c>
    </row>
    <row r="1558" spans="1:10">
      <c r="A1558" t="str">
        <f t="shared" si="48"/>
        <v>Maryline LEAUX</v>
      </c>
      <c r="B1558" t="str">
        <f t="shared" si="49"/>
        <v>TRI ATTITUDE 41 Vétéran</v>
      </c>
      <c r="C1558" t="s">
        <v>4040</v>
      </c>
      <c r="D1558" t="s">
        <v>4039</v>
      </c>
      <c r="E1558" t="s">
        <v>4038</v>
      </c>
      <c r="F1558" t="s">
        <v>4037</v>
      </c>
      <c r="G1558" t="s">
        <v>120</v>
      </c>
      <c r="H1558" t="s">
        <v>31</v>
      </c>
      <c r="I1558" t="s">
        <v>84</v>
      </c>
      <c r="J1558" t="s">
        <v>96</v>
      </c>
    </row>
    <row r="1559" spans="1:10">
      <c r="A1559" t="str">
        <f t="shared" si="48"/>
        <v>Laira LOPEZ</v>
      </c>
      <c r="B1559" t="str">
        <f t="shared" si="49"/>
        <v>TRI ATTITUDE 41 Senior</v>
      </c>
      <c r="C1559" t="s">
        <v>4036</v>
      </c>
      <c r="D1559" t="s">
        <v>4035</v>
      </c>
      <c r="E1559" t="s">
        <v>4034</v>
      </c>
      <c r="F1559" t="s">
        <v>4033</v>
      </c>
      <c r="G1559" t="s">
        <v>120</v>
      </c>
      <c r="H1559" t="s">
        <v>31</v>
      </c>
      <c r="I1559" t="s">
        <v>84</v>
      </c>
      <c r="J1559" t="s">
        <v>83</v>
      </c>
    </row>
    <row r="1560" spans="1:10">
      <c r="A1560" t="str">
        <f t="shared" si="48"/>
        <v>THIERRY LOUSTE</v>
      </c>
      <c r="B1560" t="str">
        <f t="shared" si="49"/>
        <v>TRI ATTITUDE 41 Vétéran</v>
      </c>
      <c r="C1560" t="s">
        <v>4032</v>
      </c>
      <c r="D1560" t="s">
        <v>545</v>
      </c>
      <c r="E1560" t="s">
        <v>4031</v>
      </c>
      <c r="F1560" t="s">
        <v>1756</v>
      </c>
      <c r="G1560" t="s">
        <v>21</v>
      </c>
      <c r="H1560" t="s">
        <v>31</v>
      </c>
      <c r="I1560" t="s">
        <v>84</v>
      </c>
      <c r="J1560" t="s">
        <v>96</v>
      </c>
    </row>
    <row r="1561" spans="1:10">
      <c r="A1561" t="str">
        <f t="shared" si="48"/>
        <v>Christopher MARTIN</v>
      </c>
      <c r="B1561" t="str">
        <f t="shared" si="49"/>
        <v>TRI ATTITUDE 41 Senior</v>
      </c>
      <c r="C1561" t="s">
        <v>4030</v>
      </c>
      <c r="D1561" t="s">
        <v>4029</v>
      </c>
      <c r="E1561" t="s">
        <v>871</v>
      </c>
      <c r="F1561" t="s">
        <v>4028</v>
      </c>
      <c r="G1561" t="s">
        <v>21</v>
      </c>
      <c r="H1561" t="s">
        <v>31</v>
      </c>
      <c r="I1561" t="s">
        <v>84</v>
      </c>
      <c r="J1561" t="s">
        <v>83</v>
      </c>
    </row>
    <row r="1562" spans="1:10">
      <c r="A1562" t="str">
        <f t="shared" si="48"/>
        <v>Wilfried PAULARD</v>
      </c>
      <c r="B1562" t="str">
        <f t="shared" si="49"/>
        <v>TRI ATTITUDE 41 Senior</v>
      </c>
      <c r="C1562" t="s">
        <v>4027</v>
      </c>
      <c r="D1562" t="s">
        <v>4026</v>
      </c>
      <c r="E1562" t="s">
        <v>4025</v>
      </c>
      <c r="F1562" t="s">
        <v>4024</v>
      </c>
      <c r="G1562" t="s">
        <v>21</v>
      </c>
      <c r="H1562" t="s">
        <v>31</v>
      </c>
      <c r="I1562" t="s">
        <v>84</v>
      </c>
      <c r="J1562" t="s">
        <v>83</v>
      </c>
    </row>
    <row r="1563" spans="1:10">
      <c r="A1563" t="str">
        <f t="shared" si="48"/>
        <v>Alexis TOUCHARD</v>
      </c>
      <c r="B1563" t="str">
        <f t="shared" si="49"/>
        <v>TRI ATTITUDE 41 Senior</v>
      </c>
      <c r="C1563" t="s">
        <v>4023</v>
      </c>
      <c r="D1563" t="s">
        <v>112</v>
      </c>
      <c r="E1563" t="s">
        <v>4022</v>
      </c>
      <c r="F1563" t="s">
        <v>4021</v>
      </c>
      <c r="G1563" t="s">
        <v>21</v>
      </c>
      <c r="H1563" t="s">
        <v>31</v>
      </c>
      <c r="I1563" t="s">
        <v>84</v>
      </c>
      <c r="J1563" t="s">
        <v>83</v>
      </c>
    </row>
    <row r="1564" spans="1:10">
      <c r="A1564" t="str">
        <f t="shared" si="48"/>
        <v>FRANCK VALLADE</v>
      </c>
      <c r="B1564" t="str">
        <f t="shared" si="49"/>
        <v>TRI ATTITUDE 41 Vétéran</v>
      </c>
      <c r="C1564" t="s">
        <v>4020</v>
      </c>
      <c r="D1564" t="s">
        <v>522</v>
      </c>
      <c r="E1564" t="s">
        <v>4019</v>
      </c>
      <c r="F1564" t="s">
        <v>1596</v>
      </c>
      <c r="G1564" t="s">
        <v>21</v>
      </c>
      <c r="H1564" t="s">
        <v>31</v>
      </c>
      <c r="I1564" t="s">
        <v>84</v>
      </c>
      <c r="J1564" t="s">
        <v>96</v>
      </c>
    </row>
    <row r="1565" spans="1:10">
      <c r="A1565" t="str">
        <f t="shared" si="48"/>
        <v>Johan AUROUET</v>
      </c>
      <c r="B1565" t="str">
        <f t="shared" si="49"/>
        <v>TRI SAINT AMAND DUN 18 Poussin</v>
      </c>
      <c r="C1565" t="s">
        <v>4018</v>
      </c>
      <c r="D1565" t="s">
        <v>1495</v>
      </c>
      <c r="E1565" t="s">
        <v>4017</v>
      </c>
      <c r="F1565" t="s">
        <v>4016</v>
      </c>
      <c r="G1565" t="s">
        <v>21</v>
      </c>
      <c r="H1565" t="s">
        <v>28</v>
      </c>
      <c r="I1565" t="s">
        <v>205</v>
      </c>
      <c r="J1565" t="s">
        <v>35</v>
      </c>
    </row>
    <row r="1566" spans="1:10">
      <c r="A1566" t="str">
        <f t="shared" si="48"/>
        <v>MAIKA BAILLEUL</v>
      </c>
      <c r="B1566" t="str">
        <f t="shared" si="49"/>
        <v>TRI SAINT AMAND DUN 18 Vétéran</v>
      </c>
      <c r="C1566" t="s">
        <v>4015</v>
      </c>
      <c r="D1566" t="s">
        <v>4014</v>
      </c>
      <c r="E1566" t="s">
        <v>4013</v>
      </c>
      <c r="F1566" t="s">
        <v>4012</v>
      </c>
      <c r="G1566" t="s">
        <v>120</v>
      </c>
      <c r="H1566" t="s">
        <v>28</v>
      </c>
      <c r="I1566" t="s">
        <v>84</v>
      </c>
      <c r="J1566" t="s">
        <v>96</v>
      </c>
    </row>
    <row r="1567" spans="1:10">
      <c r="A1567" t="str">
        <f t="shared" si="48"/>
        <v>JULIETTE BARBONI</v>
      </c>
      <c r="B1567" t="str">
        <f t="shared" si="49"/>
        <v>TRI SAINT AMAND DUN 18 Cadet</v>
      </c>
      <c r="C1567" t="s">
        <v>4011</v>
      </c>
      <c r="D1567" t="s">
        <v>3943</v>
      </c>
      <c r="E1567" t="s">
        <v>4010</v>
      </c>
      <c r="F1567" t="s">
        <v>4009</v>
      </c>
      <c r="G1567" t="s">
        <v>120</v>
      </c>
      <c r="H1567" t="s">
        <v>28</v>
      </c>
      <c r="I1567" t="s">
        <v>259</v>
      </c>
      <c r="J1567" t="s">
        <v>20</v>
      </c>
    </row>
    <row r="1568" spans="1:10">
      <c r="A1568" t="str">
        <f t="shared" si="48"/>
        <v>Armand BARCELO</v>
      </c>
      <c r="B1568" t="str">
        <f t="shared" si="49"/>
        <v>TRI SAINT AMAND DUN 18 Cadet</v>
      </c>
      <c r="C1568" t="s">
        <v>4008</v>
      </c>
      <c r="D1568" t="s">
        <v>3717</v>
      </c>
      <c r="E1568" t="s">
        <v>4004</v>
      </c>
      <c r="F1568" t="s">
        <v>4007</v>
      </c>
      <c r="G1568" t="s">
        <v>21</v>
      </c>
      <c r="H1568" t="s">
        <v>28</v>
      </c>
      <c r="I1568" t="s">
        <v>205</v>
      </c>
      <c r="J1568" t="s">
        <v>20</v>
      </c>
    </row>
    <row r="1569" spans="1:10">
      <c r="A1569" t="str">
        <f t="shared" si="48"/>
        <v>Angele BARCELO</v>
      </c>
      <c r="B1569" t="str">
        <f t="shared" si="49"/>
        <v>TRI SAINT AMAND DUN 18 Pupille</v>
      </c>
      <c r="C1569" t="s">
        <v>4006</v>
      </c>
      <c r="D1569" t="s">
        <v>4005</v>
      </c>
      <c r="E1569" t="s">
        <v>4004</v>
      </c>
      <c r="F1569" t="s">
        <v>4003</v>
      </c>
      <c r="G1569" t="s">
        <v>120</v>
      </c>
      <c r="H1569" t="s">
        <v>28</v>
      </c>
      <c r="I1569" t="s">
        <v>205</v>
      </c>
      <c r="J1569" t="s">
        <v>32</v>
      </c>
    </row>
    <row r="1570" spans="1:10">
      <c r="A1570" t="str">
        <f t="shared" si="48"/>
        <v>ARWEN BONNEFOY</v>
      </c>
      <c r="B1570" t="str">
        <f t="shared" si="49"/>
        <v>TRI SAINT AMAND DUN 18 Minime</v>
      </c>
      <c r="C1570" t="s">
        <v>4002</v>
      </c>
      <c r="D1570" t="s">
        <v>4001</v>
      </c>
      <c r="E1570" t="s">
        <v>4000</v>
      </c>
      <c r="F1570" t="s">
        <v>3999</v>
      </c>
      <c r="G1570" t="s">
        <v>120</v>
      </c>
      <c r="H1570" t="s">
        <v>28</v>
      </c>
      <c r="I1570" t="s">
        <v>259</v>
      </c>
      <c r="J1570" t="s">
        <v>23</v>
      </c>
    </row>
    <row r="1571" spans="1:10">
      <c r="A1571" t="str">
        <f t="shared" si="48"/>
        <v>Stephanie BRETON</v>
      </c>
      <c r="B1571" t="str">
        <f t="shared" si="49"/>
        <v>TRI SAINT AMAND DUN 18 Vétéran</v>
      </c>
      <c r="C1571" t="s">
        <v>3998</v>
      </c>
      <c r="D1571" t="s">
        <v>1150</v>
      </c>
      <c r="E1571" t="s">
        <v>1258</v>
      </c>
      <c r="F1571" t="s">
        <v>3997</v>
      </c>
      <c r="G1571" t="s">
        <v>120</v>
      </c>
      <c r="H1571" t="s">
        <v>28</v>
      </c>
      <c r="I1571" t="s">
        <v>84</v>
      </c>
      <c r="J1571" t="s">
        <v>96</v>
      </c>
    </row>
    <row r="1572" spans="1:10">
      <c r="A1572" t="str">
        <f t="shared" si="48"/>
        <v>CELESTIN CATTELOIN</v>
      </c>
      <c r="B1572" t="str">
        <f t="shared" si="49"/>
        <v>TRI SAINT AMAND DUN 18 Junior</v>
      </c>
      <c r="C1572" t="s">
        <v>3996</v>
      </c>
      <c r="D1572" t="s">
        <v>3995</v>
      </c>
      <c r="E1572" t="s">
        <v>3992</v>
      </c>
      <c r="F1572" t="s">
        <v>3994</v>
      </c>
      <c r="G1572" t="s">
        <v>21</v>
      </c>
      <c r="H1572" t="s">
        <v>28</v>
      </c>
      <c r="I1572" t="s">
        <v>205</v>
      </c>
      <c r="J1572" t="s">
        <v>24</v>
      </c>
    </row>
    <row r="1573" spans="1:10">
      <c r="A1573" t="str">
        <f t="shared" si="48"/>
        <v>Florence CATTELOIN</v>
      </c>
      <c r="B1573" t="str">
        <f t="shared" si="49"/>
        <v>TRI SAINT AMAND DUN 18 Vétéran</v>
      </c>
      <c r="C1573" t="s">
        <v>3993</v>
      </c>
      <c r="D1573" t="s">
        <v>3612</v>
      </c>
      <c r="E1573" t="s">
        <v>3992</v>
      </c>
      <c r="F1573" t="s">
        <v>3991</v>
      </c>
      <c r="G1573" t="s">
        <v>120</v>
      </c>
      <c r="H1573" t="s">
        <v>28</v>
      </c>
      <c r="I1573" t="s">
        <v>115</v>
      </c>
      <c r="J1573" t="s">
        <v>96</v>
      </c>
    </row>
    <row r="1574" spans="1:10">
      <c r="A1574" t="str">
        <f t="shared" si="48"/>
        <v>Sylvain CLAVAUD</v>
      </c>
      <c r="B1574" t="str">
        <f t="shared" si="49"/>
        <v>TRI SAINT AMAND DUN 18 Vétéran</v>
      </c>
      <c r="C1574" t="s">
        <v>3990</v>
      </c>
      <c r="D1574" t="s">
        <v>2871</v>
      </c>
      <c r="E1574" t="s">
        <v>3987</v>
      </c>
      <c r="F1574" t="s">
        <v>3989</v>
      </c>
      <c r="G1574" t="s">
        <v>21</v>
      </c>
      <c r="H1574" t="s">
        <v>28</v>
      </c>
      <c r="I1574" t="s">
        <v>84</v>
      </c>
      <c r="J1574" t="s">
        <v>96</v>
      </c>
    </row>
    <row r="1575" spans="1:10">
      <c r="A1575" t="str">
        <f t="shared" si="48"/>
        <v>Mathis CLAVAUD</v>
      </c>
      <c r="B1575" t="str">
        <f t="shared" si="49"/>
        <v>TRI SAINT AMAND DUN 18 Minime</v>
      </c>
      <c r="C1575" t="s">
        <v>3988</v>
      </c>
      <c r="D1575" t="s">
        <v>3232</v>
      </c>
      <c r="E1575" t="s">
        <v>3987</v>
      </c>
      <c r="F1575" t="s">
        <v>3986</v>
      </c>
      <c r="G1575" t="s">
        <v>21</v>
      </c>
      <c r="H1575" t="s">
        <v>28</v>
      </c>
      <c r="I1575" t="s">
        <v>205</v>
      </c>
      <c r="J1575" t="s">
        <v>23</v>
      </c>
    </row>
    <row r="1576" spans="1:10">
      <c r="A1576" t="str">
        <f t="shared" si="48"/>
        <v>PHILIPPE DABET</v>
      </c>
      <c r="B1576" t="str">
        <f t="shared" si="49"/>
        <v>TRI SAINT AMAND DUN 18 Vétéran</v>
      </c>
      <c r="C1576" t="s">
        <v>3985</v>
      </c>
      <c r="D1576" t="s">
        <v>768</v>
      </c>
      <c r="E1576" t="s">
        <v>3984</v>
      </c>
      <c r="F1576" t="s">
        <v>3983</v>
      </c>
      <c r="G1576" t="s">
        <v>21</v>
      </c>
      <c r="H1576" t="s">
        <v>28</v>
      </c>
      <c r="I1576" t="s">
        <v>84</v>
      </c>
      <c r="J1576" t="s">
        <v>96</v>
      </c>
    </row>
    <row r="1577" spans="1:10">
      <c r="A1577" t="str">
        <f t="shared" si="48"/>
        <v>Alexandre DALAUDIERE</v>
      </c>
      <c r="B1577" t="str">
        <f t="shared" si="49"/>
        <v>TRI SAINT AMAND DUN 18 Minime</v>
      </c>
      <c r="C1577" t="s">
        <v>3982</v>
      </c>
      <c r="D1577" t="s">
        <v>864</v>
      </c>
      <c r="E1577" t="s">
        <v>3981</v>
      </c>
      <c r="F1577" t="s">
        <v>3980</v>
      </c>
      <c r="G1577" t="s">
        <v>21</v>
      </c>
      <c r="H1577" t="s">
        <v>28</v>
      </c>
      <c r="I1577" t="s">
        <v>259</v>
      </c>
      <c r="J1577" t="s">
        <v>23</v>
      </c>
    </row>
    <row r="1578" spans="1:10">
      <c r="A1578" t="str">
        <f t="shared" si="48"/>
        <v>Lucie DE CASO</v>
      </c>
      <c r="B1578" t="str">
        <f t="shared" si="49"/>
        <v>TRI SAINT AMAND DUN 18 Poussin</v>
      </c>
      <c r="C1578" t="s">
        <v>3979</v>
      </c>
      <c r="D1578" t="s">
        <v>3978</v>
      </c>
      <c r="E1578" t="s">
        <v>3975</v>
      </c>
      <c r="F1578" t="s">
        <v>3977</v>
      </c>
      <c r="G1578" t="s">
        <v>120</v>
      </c>
      <c r="H1578" t="s">
        <v>28</v>
      </c>
      <c r="I1578" t="s">
        <v>205</v>
      </c>
      <c r="J1578" t="s">
        <v>35</v>
      </c>
    </row>
    <row r="1579" spans="1:10">
      <c r="A1579" t="str">
        <f t="shared" si="48"/>
        <v>Timeo DE CASO</v>
      </c>
      <c r="B1579" t="str">
        <f t="shared" si="49"/>
        <v>TRI SAINT AMAND DUN 18 Minime</v>
      </c>
      <c r="C1579" t="s">
        <v>3976</v>
      </c>
      <c r="D1579" t="s">
        <v>2426</v>
      </c>
      <c r="E1579" t="s">
        <v>3975</v>
      </c>
      <c r="F1579" t="s">
        <v>3974</v>
      </c>
      <c r="G1579" t="s">
        <v>21</v>
      </c>
      <c r="H1579" t="s">
        <v>28</v>
      </c>
      <c r="I1579" t="s">
        <v>205</v>
      </c>
      <c r="J1579" t="s">
        <v>23</v>
      </c>
    </row>
    <row r="1580" spans="1:10">
      <c r="A1580" t="str">
        <f t="shared" si="48"/>
        <v>Manon DE CASO GARCIA</v>
      </c>
      <c r="B1580" t="str">
        <f t="shared" si="49"/>
        <v>TRI SAINT AMAND DUN 18 Cadet</v>
      </c>
      <c r="C1580" t="s">
        <v>3973</v>
      </c>
      <c r="D1580" t="s">
        <v>605</v>
      </c>
      <c r="E1580" t="s">
        <v>3972</v>
      </c>
      <c r="F1580" t="s">
        <v>3971</v>
      </c>
      <c r="G1580" t="s">
        <v>120</v>
      </c>
      <c r="H1580" t="s">
        <v>28</v>
      </c>
      <c r="I1580" t="s">
        <v>205</v>
      </c>
      <c r="J1580" t="s">
        <v>20</v>
      </c>
    </row>
    <row r="1581" spans="1:10">
      <c r="A1581" t="str">
        <f t="shared" si="48"/>
        <v>Meline DELIGNE</v>
      </c>
      <c r="B1581" t="str">
        <f t="shared" si="49"/>
        <v>TRI SAINT AMAND DUN 18 Pupille</v>
      </c>
      <c r="C1581" t="s">
        <v>3970</v>
      </c>
      <c r="D1581" t="s">
        <v>3969</v>
      </c>
      <c r="E1581" t="s">
        <v>3968</v>
      </c>
      <c r="F1581" t="s">
        <v>3967</v>
      </c>
      <c r="G1581" t="s">
        <v>120</v>
      </c>
      <c r="H1581" t="s">
        <v>28</v>
      </c>
      <c r="I1581" t="s">
        <v>259</v>
      </c>
      <c r="J1581" t="s">
        <v>32</v>
      </c>
    </row>
    <row r="1582" spans="1:10">
      <c r="A1582" t="str">
        <f t="shared" si="48"/>
        <v>Leo DUVAUCHEL</v>
      </c>
      <c r="B1582" t="str">
        <f t="shared" si="49"/>
        <v>TRI SAINT AMAND DUN 18 Minime</v>
      </c>
      <c r="C1582" t="s">
        <v>3966</v>
      </c>
      <c r="D1582" t="s">
        <v>233</v>
      </c>
      <c r="E1582" t="s">
        <v>3963</v>
      </c>
      <c r="F1582" t="s">
        <v>3965</v>
      </c>
      <c r="G1582" t="s">
        <v>21</v>
      </c>
      <c r="H1582" t="s">
        <v>28</v>
      </c>
      <c r="I1582" t="s">
        <v>205</v>
      </c>
      <c r="J1582" t="s">
        <v>23</v>
      </c>
    </row>
    <row r="1583" spans="1:10">
      <c r="A1583" t="str">
        <f t="shared" si="48"/>
        <v>LAURENT DUVAUCHEL</v>
      </c>
      <c r="B1583" t="str">
        <f t="shared" si="49"/>
        <v>TRI SAINT AMAND DUN 18 Vétéran</v>
      </c>
      <c r="C1583" t="s">
        <v>3964</v>
      </c>
      <c r="D1583" t="s">
        <v>852</v>
      </c>
      <c r="E1583" t="s">
        <v>3963</v>
      </c>
      <c r="F1583" t="s">
        <v>3962</v>
      </c>
      <c r="G1583" t="s">
        <v>21</v>
      </c>
      <c r="H1583" t="s">
        <v>28</v>
      </c>
      <c r="I1583" t="s">
        <v>84</v>
      </c>
      <c r="J1583" t="s">
        <v>96</v>
      </c>
    </row>
    <row r="1584" spans="1:10">
      <c r="A1584" t="str">
        <f t="shared" si="48"/>
        <v>JEREMY GROUHEL</v>
      </c>
      <c r="B1584" t="str">
        <f t="shared" si="49"/>
        <v>TRI SAINT AMAND DUN 18 Senior</v>
      </c>
      <c r="C1584" t="s">
        <v>3961</v>
      </c>
      <c r="D1584" t="s">
        <v>931</v>
      </c>
      <c r="E1584" t="s">
        <v>3960</v>
      </c>
      <c r="F1584" t="s">
        <v>3959</v>
      </c>
      <c r="G1584" t="s">
        <v>21</v>
      </c>
      <c r="H1584" t="s">
        <v>28</v>
      </c>
      <c r="I1584" t="s">
        <v>84</v>
      </c>
      <c r="J1584" t="s">
        <v>83</v>
      </c>
    </row>
    <row r="1585" spans="1:10">
      <c r="A1585" t="str">
        <f t="shared" si="48"/>
        <v>Lewis HAEFFLINGER</v>
      </c>
      <c r="B1585" t="str">
        <f t="shared" si="49"/>
        <v>TRI SAINT AMAND DUN 18 Poussin</v>
      </c>
      <c r="C1585" t="s">
        <v>3958</v>
      </c>
      <c r="D1585" t="s">
        <v>3957</v>
      </c>
      <c r="E1585" t="s">
        <v>3953</v>
      </c>
      <c r="F1585" t="s">
        <v>3956</v>
      </c>
      <c r="G1585" t="s">
        <v>21</v>
      </c>
      <c r="H1585" t="s">
        <v>28</v>
      </c>
      <c r="I1585" t="s">
        <v>259</v>
      </c>
      <c r="J1585" t="s">
        <v>35</v>
      </c>
    </row>
    <row r="1586" spans="1:10">
      <c r="A1586" t="str">
        <f t="shared" si="48"/>
        <v>Elias HAEFFLINGER</v>
      </c>
      <c r="B1586" t="str">
        <f t="shared" si="49"/>
        <v>TRI SAINT AMAND DUN 18 Mini-Poussin</v>
      </c>
      <c r="C1586" t="s">
        <v>3955</v>
      </c>
      <c r="D1586" t="s">
        <v>3954</v>
      </c>
      <c r="E1586" t="s">
        <v>3953</v>
      </c>
      <c r="F1586" t="s">
        <v>3952</v>
      </c>
      <c r="G1586" t="s">
        <v>21</v>
      </c>
      <c r="H1586" t="s">
        <v>28</v>
      </c>
      <c r="I1586" t="s">
        <v>259</v>
      </c>
      <c r="J1586" t="s">
        <v>43</v>
      </c>
    </row>
    <row r="1587" spans="1:10">
      <c r="A1587" t="str">
        <f t="shared" si="48"/>
        <v>Louis HUARD THOMAS</v>
      </c>
      <c r="B1587" t="str">
        <f t="shared" si="49"/>
        <v>TRI SAINT AMAND DUN 18 Minime</v>
      </c>
      <c r="C1587" t="s">
        <v>3951</v>
      </c>
      <c r="D1587" t="s">
        <v>2937</v>
      </c>
      <c r="E1587" t="s">
        <v>3950</v>
      </c>
      <c r="F1587" t="s">
        <v>3949</v>
      </c>
      <c r="G1587" t="s">
        <v>21</v>
      </c>
      <c r="H1587" t="s">
        <v>28</v>
      </c>
      <c r="I1587" t="s">
        <v>205</v>
      </c>
      <c r="J1587" t="s">
        <v>23</v>
      </c>
    </row>
    <row r="1588" spans="1:10">
      <c r="A1588" t="str">
        <f t="shared" si="48"/>
        <v>Celine LAMAMY</v>
      </c>
      <c r="B1588" t="str">
        <f t="shared" si="49"/>
        <v>TRI SAINT AMAND DUN 18 Vétéran</v>
      </c>
      <c r="C1588" t="s">
        <v>3948</v>
      </c>
      <c r="D1588" t="s">
        <v>163</v>
      </c>
      <c r="E1588" t="s">
        <v>3947</v>
      </c>
      <c r="F1588" t="s">
        <v>3946</v>
      </c>
      <c r="G1588" t="s">
        <v>120</v>
      </c>
      <c r="H1588" t="s">
        <v>28</v>
      </c>
      <c r="I1588" t="s">
        <v>84</v>
      </c>
      <c r="J1588" t="s">
        <v>96</v>
      </c>
    </row>
    <row r="1589" spans="1:10">
      <c r="A1589" t="str">
        <f t="shared" si="48"/>
        <v>JULIETTE LANDON</v>
      </c>
      <c r="B1589" t="str">
        <f t="shared" si="49"/>
        <v>TRI SAINT AMAND DUN 18 Benjamin</v>
      </c>
      <c r="C1589" t="s">
        <v>3944</v>
      </c>
      <c r="D1589" t="s">
        <v>3943</v>
      </c>
      <c r="E1589" t="s">
        <v>3942</v>
      </c>
      <c r="F1589" t="s">
        <v>3941</v>
      </c>
      <c r="G1589" t="s">
        <v>120</v>
      </c>
      <c r="H1589" t="s">
        <v>28</v>
      </c>
      <c r="I1589" t="s">
        <v>259</v>
      </c>
      <c r="J1589" t="s">
        <v>22</v>
      </c>
    </row>
    <row r="1590" spans="1:10">
      <c r="A1590" t="str">
        <f t="shared" si="48"/>
        <v>Eloise LANDON</v>
      </c>
      <c r="B1590" t="str">
        <f t="shared" si="49"/>
        <v>TRI SAINT AMAND DUN 18 Minime</v>
      </c>
      <c r="C1590" t="s">
        <v>3945</v>
      </c>
      <c r="D1590" t="s">
        <v>889</v>
      </c>
      <c r="E1590" t="s">
        <v>3942</v>
      </c>
      <c r="F1590" t="s">
        <v>3230</v>
      </c>
      <c r="G1590" t="s">
        <v>120</v>
      </c>
      <c r="H1590" t="s">
        <v>28</v>
      </c>
      <c r="I1590" t="s">
        <v>259</v>
      </c>
      <c r="J1590" t="s">
        <v>23</v>
      </c>
    </row>
    <row r="1591" spans="1:10">
      <c r="A1591" t="str">
        <f t="shared" si="48"/>
        <v>HELENE LANORD</v>
      </c>
      <c r="B1591" t="str">
        <f t="shared" si="49"/>
        <v>TRI SAINT AMAND DUN 18 Vétéran</v>
      </c>
      <c r="C1591" t="s">
        <v>3940</v>
      </c>
      <c r="D1591" t="s">
        <v>2193</v>
      </c>
      <c r="E1591" t="s">
        <v>3939</v>
      </c>
      <c r="F1591" t="s">
        <v>3938</v>
      </c>
      <c r="G1591" t="s">
        <v>120</v>
      </c>
      <c r="H1591" t="s">
        <v>28</v>
      </c>
      <c r="I1591" t="s">
        <v>115</v>
      </c>
      <c r="J1591" t="s">
        <v>96</v>
      </c>
    </row>
    <row r="1592" spans="1:10">
      <c r="A1592" t="str">
        <f t="shared" si="48"/>
        <v>JEAN PIERRE PEAUDECERF</v>
      </c>
      <c r="B1592" t="str">
        <f t="shared" si="49"/>
        <v>TRI SAINT AMAND DUN 18 Vétéran</v>
      </c>
      <c r="C1592" t="s">
        <v>3937</v>
      </c>
      <c r="D1592" t="s">
        <v>1620</v>
      </c>
      <c r="E1592" t="s">
        <v>3936</v>
      </c>
      <c r="F1592" t="s">
        <v>3142</v>
      </c>
      <c r="G1592" t="s">
        <v>21</v>
      </c>
      <c r="H1592" t="s">
        <v>28</v>
      </c>
      <c r="I1592" t="s">
        <v>115</v>
      </c>
      <c r="J1592" t="s">
        <v>96</v>
      </c>
    </row>
    <row r="1593" spans="1:10">
      <c r="A1593" t="str">
        <f t="shared" si="48"/>
        <v>Nathan PLEUCHOT</v>
      </c>
      <c r="B1593" t="str">
        <f t="shared" si="49"/>
        <v>TRI SAINT AMAND DUN 18 Mini-Poussin</v>
      </c>
      <c r="C1593" t="s">
        <v>3935</v>
      </c>
      <c r="D1593" t="s">
        <v>1696</v>
      </c>
      <c r="E1593" t="s">
        <v>3934</v>
      </c>
      <c r="F1593" t="s">
        <v>3933</v>
      </c>
      <c r="G1593" t="s">
        <v>21</v>
      </c>
      <c r="H1593" t="s">
        <v>28</v>
      </c>
      <c r="I1593" t="s">
        <v>259</v>
      </c>
      <c r="J1593" t="s">
        <v>43</v>
      </c>
    </row>
    <row r="1594" spans="1:10">
      <c r="A1594" t="str">
        <f t="shared" si="48"/>
        <v>Clara SERVO</v>
      </c>
      <c r="B1594" t="str">
        <f t="shared" si="49"/>
        <v>TRI SAINT AMAND DUN 18 Pupille</v>
      </c>
      <c r="C1594" t="s">
        <v>3932</v>
      </c>
      <c r="D1594" t="s">
        <v>2443</v>
      </c>
      <c r="E1594" t="s">
        <v>3929</v>
      </c>
      <c r="F1594" t="s">
        <v>3931</v>
      </c>
      <c r="G1594" t="s">
        <v>120</v>
      </c>
      <c r="H1594" t="s">
        <v>28</v>
      </c>
      <c r="I1594" t="s">
        <v>205</v>
      </c>
      <c r="J1594" t="s">
        <v>32</v>
      </c>
    </row>
    <row r="1595" spans="1:10">
      <c r="A1595" t="str">
        <f t="shared" si="48"/>
        <v>Mathieu SERVO</v>
      </c>
      <c r="B1595" t="str">
        <f t="shared" si="49"/>
        <v>TRI SAINT AMAND DUN 18 Vétéran</v>
      </c>
      <c r="C1595" t="s">
        <v>3930</v>
      </c>
      <c r="D1595" t="s">
        <v>143</v>
      </c>
      <c r="E1595" t="s">
        <v>3929</v>
      </c>
      <c r="F1595" t="s">
        <v>3928</v>
      </c>
      <c r="G1595" t="s">
        <v>21</v>
      </c>
      <c r="H1595" t="s">
        <v>28</v>
      </c>
      <c r="I1595" t="s">
        <v>115</v>
      </c>
      <c r="J1595" t="s">
        <v>96</v>
      </c>
    </row>
    <row r="1596" spans="1:10">
      <c r="A1596" t="str">
        <f t="shared" si="48"/>
        <v>Pierre TRIBONDEAU</v>
      </c>
      <c r="B1596" t="str">
        <f t="shared" si="49"/>
        <v>TRI SAINT AMAND DUN 18 Vétéran</v>
      </c>
      <c r="C1596" t="s">
        <v>3927</v>
      </c>
      <c r="D1596" t="s">
        <v>315</v>
      </c>
      <c r="E1596" t="s">
        <v>3926</v>
      </c>
      <c r="F1596" t="s">
        <v>3925</v>
      </c>
      <c r="G1596" t="s">
        <v>21</v>
      </c>
      <c r="H1596" t="s">
        <v>28</v>
      </c>
      <c r="I1596" t="s">
        <v>84</v>
      </c>
      <c r="J1596" t="s">
        <v>96</v>
      </c>
    </row>
    <row r="1597" spans="1:10">
      <c r="A1597" t="str">
        <f t="shared" si="48"/>
        <v>Johan VERNEUIL</v>
      </c>
      <c r="B1597" t="str">
        <f t="shared" si="49"/>
        <v>TRI SAINT AMAND DUN 18 Poussin</v>
      </c>
      <c r="C1597" t="s">
        <v>3924</v>
      </c>
      <c r="D1597" t="s">
        <v>1495</v>
      </c>
      <c r="E1597" t="s">
        <v>3923</v>
      </c>
      <c r="F1597" t="s">
        <v>3922</v>
      </c>
      <c r="G1597" t="s">
        <v>21</v>
      </c>
      <c r="H1597" t="s">
        <v>28</v>
      </c>
      <c r="I1597" t="s">
        <v>259</v>
      </c>
      <c r="J1597" t="s">
        <v>35</v>
      </c>
    </row>
    <row r="1598" spans="1:10">
      <c r="A1598" t="str">
        <f t="shared" si="48"/>
        <v>Jodi WAINWRIGHT</v>
      </c>
      <c r="B1598" t="str">
        <f t="shared" si="49"/>
        <v>TRI SAINT AMAND DUN 18 Vétéran</v>
      </c>
      <c r="C1598" t="s">
        <v>3921</v>
      </c>
      <c r="D1598" t="s">
        <v>3920</v>
      </c>
      <c r="E1598" t="s">
        <v>3919</v>
      </c>
      <c r="F1598" t="s">
        <v>3918</v>
      </c>
      <c r="G1598" t="s">
        <v>120</v>
      </c>
      <c r="H1598" t="s">
        <v>28</v>
      </c>
      <c r="I1598" t="s">
        <v>84</v>
      </c>
      <c r="J1598" t="s">
        <v>96</v>
      </c>
    </row>
    <row r="1599" spans="1:10">
      <c r="A1599" t="str">
        <f t="shared" si="48"/>
        <v>Romain AYMARD</v>
      </c>
      <c r="B1599" t="str">
        <f t="shared" si="49"/>
        <v>TRIATHLON CASTELRENAUDAIS  Vétéran</v>
      </c>
      <c r="C1599" t="s">
        <v>3917</v>
      </c>
      <c r="D1599" t="s">
        <v>1158</v>
      </c>
      <c r="E1599" t="s">
        <v>3916</v>
      </c>
      <c r="F1599" t="s">
        <v>3915</v>
      </c>
      <c r="G1599" t="s">
        <v>21</v>
      </c>
      <c r="H1599" t="s">
        <v>100</v>
      </c>
      <c r="I1599" t="s">
        <v>84</v>
      </c>
      <c r="J1599" t="s">
        <v>96</v>
      </c>
    </row>
    <row r="1600" spans="1:10">
      <c r="A1600" t="str">
        <f t="shared" si="48"/>
        <v>Virginie CHEVREL BREARD</v>
      </c>
      <c r="B1600" t="str">
        <f t="shared" si="49"/>
        <v>TRIATHLON CASTELRENAUDAIS  Vétéran</v>
      </c>
      <c r="C1600" t="s">
        <v>3914</v>
      </c>
      <c r="D1600" t="s">
        <v>2999</v>
      </c>
      <c r="E1600" t="s">
        <v>3913</v>
      </c>
      <c r="F1600" t="s">
        <v>3912</v>
      </c>
      <c r="G1600" t="s">
        <v>120</v>
      </c>
      <c r="H1600" t="s">
        <v>100</v>
      </c>
      <c r="I1600" t="s">
        <v>84</v>
      </c>
      <c r="J1600" t="s">
        <v>96</v>
      </c>
    </row>
    <row r="1601" spans="1:10">
      <c r="A1601" t="str">
        <f t="shared" si="48"/>
        <v>Jerome COLAS</v>
      </c>
      <c r="B1601" t="str">
        <f t="shared" si="49"/>
        <v>TRIATHLON CASTELRENAUDAIS  Vétéran</v>
      </c>
      <c r="C1601" t="s">
        <v>3911</v>
      </c>
      <c r="D1601" t="s">
        <v>2498</v>
      </c>
      <c r="E1601" t="s">
        <v>1219</v>
      </c>
      <c r="F1601" t="s">
        <v>3910</v>
      </c>
      <c r="G1601" t="s">
        <v>21</v>
      </c>
      <c r="H1601" t="s">
        <v>100</v>
      </c>
      <c r="I1601" t="s">
        <v>84</v>
      </c>
      <c r="J1601" t="s">
        <v>96</v>
      </c>
    </row>
    <row r="1602" spans="1:10">
      <c r="A1602" t="str">
        <f t="shared" si="48"/>
        <v>Cecile DADY</v>
      </c>
      <c r="B1602" t="str">
        <f t="shared" si="49"/>
        <v>TRIATHLON CASTELRENAUDAIS  Vétéran</v>
      </c>
      <c r="C1602" t="s">
        <v>3909</v>
      </c>
      <c r="D1602" t="s">
        <v>384</v>
      </c>
      <c r="E1602" t="s">
        <v>3908</v>
      </c>
      <c r="F1602" t="s">
        <v>3907</v>
      </c>
      <c r="G1602" t="s">
        <v>120</v>
      </c>
      <c r="H1602" t="s">
        <v>100</v>
      </c>
      <c r="I1602" t="s">
        <v>84</v>
      </c>
      <c r="J1602" t="s">
        <v>96</v>
      </c>
    </row>
    <row r="1603" spans="1:10">
      <c r="A1603" t="str">
        <f t="shared" ref="A1603:A1666" si="50">CONCATENATE(D1603," ",E1603)</f>
        <v>Olivier DESNOES</v>
      </c>
      <c r="B1603" t="str">
        <f t="shared" ref="B1603:B1666" si="51">CONCATENATE(H1603," ",J1603)</f>
        <v>TRIATHLON CASTELRENAUDAIS  Vétéran</v>
      </c>
      <c r="C1603" t="s">
        <v>3906</v>
      </c>
      <c r="D1603" t="s">
        <v>1774</v>
      </c>
      <c r="E1603" t="s">
        <v>3905</v>
      </c>
      <c r="F1603" t="s">
        <v>3904</v>
      </c>
      <c r="G1603" t="s">
        <v>21</v>
      </c>
      <c r="H1603" t="s">
        <v>100</v>
      </c>
      <c r="I1603" t="s">
        <v>84</v>
      </c>
      <c r="J1603" t="s">
        <v>96</v>
      </c>
    </row>
    <row r="1604" spans="1:10">
      <c r="A1604" t="str">
        <f t="shared" si="50"/>
        <v>LUDOVIC FAURIE</v>
      </c>
      <c r="B1604" t="str">
        <f t="shared" si="51"/>
        <v>TRIATHLON CASTELRENAUDAIS  Vétéran</v>
      </c>
      <c r="C1604" t="s">
        <v>3903</v>
      </c>
      <c r="D1604" t="s">
        <v>3902</v>
      </c>
      <c r="E1604" t="s">
        <v>3901</v>
      </c>
      <c r="F1604" t="s">
        <v>3900</v>
      </c>
      <c r="G1604" t="s">
        <v>21</v>
      </c>
      <c r="H1604" t="s">
        <v>100</v>
      </c>
      <c r="I1604" t="s">
        <v>84</v>
      </c>
      <c r="J1604" t="s">
        <v>96</v>
      </c>
    </row>
    <row r="1605" spans="1:10">
      <c r="A1605" t="str">
        <f t="shared" si="50"/>
        <v>Pascal FOURNIER</v>
      </c>
      <c r="B1605" t="str">
        <f t="shared" si="51"/>
        <v>TRIATHLON CASTELRENAUDAIS  Vétéran</v>
      </c>
      <c r="C1605" t="s">
        <v>3899</v>
      </c>
      <c r="D1605" t="s">
        <v>1925</v>
      </c>
      <c r="E1605" t="s">
        <v>1540</v>
      </c>
      <c r="F1605" t="s">
        <v>3898</v>
      </c>
      <c r="G1605" t="s">
        <v>21</v>
      </c>
      <c r="H1605" t="s">
        <v>100</v>
      </c>
      <c r="I1605" t="s">
        <v>84</v>
      </c>
      <c r="J1605" t="s">
        <v>96</v>
      </c>
    </row>
    <row r="1606" spans="1:10">
      <c r="A1606" t="str">
        <f t="shared" si="50"/>
        <v>Emilie FRANZONI</v>
      </c>
      <c r="B1606" t="str">
        <f t="shared" si="51"/>
        <v>TRIATHLON CASTELRENAUDAIS  Senior</v>
      </c>
      <c r="C1606" t="s">
        <v>3897</v>
      </c>
      <c r="D1606" t="s">
        <v>439</v>
      </c>
      <c r="E1606" t="s">
        <v>3896</v>
      </c>
      <c r="F1606" t="s">
        <v>3895</v>
      </c>
      <c r="G1606" t="s">
        <v>120</v>
      </c>
      <c r="H1606" t="s">
        <v>100</v>
      </c>
      <c r="I1606" t="s">
        <v>84</v>
      </c>
      <c r="J1606" t="s">
        <v>83</v>
      </c>
    </row>
    <row r="1607" spans="1:10">
      <c r="A1607" t="str">
        <f t="shared" si="50"/>
        <v>Emilie HUGUET</v>
      </c>
      <c r="B1607" t="str">
        <f t="shared" si="51"/>
        <v>TRIATHLON CASTELRENAUDAIS  Senior</v>
      </c>
      <c r="C1607" t="s">
        <v>3894</v>
      </c>
      <c r="D1607" t="s">
        <v>439</v>
      </c>
      <c r="E1607" t="s">
        <v>3893</v>
      </c>
      <c r="F1607" t="s">
        <v>3892</v>
      </c>
      <c r="G1607" t="s">
        <v>120</v>
      </c>
      <c r="H1607" t="s">
        <v>100</v>
      </c>
      <c r="I1607" t="s">
        <v>84</v>
      </c>
      <c r="J1607" t="s">
        <v>83</v>
      </c>
    </row>
    <row r="1608" spans="1:10">
      <c r="A1608" t="str">
        <f t="shared" si="50"/>
        <v>PRISCA MARTIN</v>
      </c>
      <c r="B1608" t="str">
        <f t="shared" si="51"/>
        <v>TRIATHLON CASTELRENAUDAIS  Senior</v>
      </c>
      <c r="C1608" t="s">
        <v>3891</v>
      </c>
      <c r="D1608" t="s">
        <v>3890</v>
      </c>
      <c r="E1608" t="s">
        <v>871</v>
      </c>
      <c r="F1608" t="s">
        <v>3889</v>
      </c>
      <c r="G1608" t="s">
        <v>120</v>
      </c>
      <c r="H1608" t="s">
        <v>100</v>
      </c>
      <c r="I1608" t="s">
        <v>84</v>
      </c>
      <c r="J1608" t="s">
        <v>83</v>
      </c>
    </row>
    <row r="1609" spans="1:10">
      <c r="A1609" t="str">
        <f t="shared" si="50"/>
        <v>Nicolas MERESSE</v>
      </c>
      <c r="B1609" t="str">
        <f t="shared" si="51"/>
        <v>TRIATHLON CASTELRENAUDAIS  Vétéran</v>
      </c>
      <c r="C1609" t="s">
        <v>3888</v>
      </c>
      <c r="D1609" t="s">
        <v>87</v>
      </c>
      <c r="E1609" t="s">
        <v>3887</v>
      </c>
      <c r="F1609" t="s">
        <v>3886</v>
      </c>
      <c r="G1609" t="s">
        <v>21</v>
      </c>
      <c r="H1609" t="s">
        <v>100</v>
      </c>
      <c r="I1609" t="s">
        <v>84</v>
      </c>
      <c r="J1609" t="s">
        <v>96</v>
      </c>
    </row>
    <row r="1610" spans="1:10">
      <c r="A1610" t="str">
        <f t="shared" si="50"/>
        <v>Thibaut MOCQUAIS</v>
      </c>
      <c r="B1610" t="str">
        <f t="shared" si="51"/>
        <v>TRIATHLON CASTELRENAUDAIS  Vétéran</v>
      </c>
      <c r="C1610" t="s">
        <v>3885</v>
      </c>
      <c r="D1610" t="s">
        <v>1525</v>
      </c>
      <c r="E1610" t="s">
        <v>3884</v>
      </c>
      <c r="F1610" t="s">
        <v>3883</v>
      </c>
      <c r="G1610" t="s">
        <v>21</v>
      </c>
      <c r="H1610" t="s">
        <v>100</v>
      </c>
      <c r="I1610" t="s">
        <v>84</v>
      </c>
      <c r="J1610" t="s">
        <v>96</v>
      </c>
    </row>
    <row r="1611" spans="1:10">
      <c r="A1611" t="str">
        <f t="shared" si="50"/>
        <v>Anthony POIRIER</v>
      </c>
      <c r="B1611" t="str">
        <f t="shared" si="51"/>
        <v>TRIATHLON CASTELRENAUDAIS  Vétéran</v>
      </c>
      <c r="C1611" t="s">
        <v>3882</v>
      </c>
      <c r="D1611" t="s">
        <v>1002</v>
      </c>
      <c r="E1611" t="s">
        <v>3881</v>
      </c>
      <c r="F1611" t="s">
        <v>3880</v>
      </c>
      <c r="G1611" t="s">
        <v>21</v>
      </c>
      <c r="H1611" t="s">
        <v>100</v>
      </c>
      <c r="I1611" t="s">
        <v>84</v>
      </c>
      <c r="J1611" t="s">
        <v>96</v>
      </c>
    </row>
    <row r="1612" spans="1:10">
      <c r="A1612" t="str">
        <f t="shared" si="50"/>
        <v>Laure RENAULT</v>
      </c>
      <c r="B1612" t="str">
        <f t="shared" si="51"/>
        <v>TRIATHLON CASTELRENAUDAIS  Senior</v>
      </c>
      <c r="C1612" t="s">
        <v>3879</v>
      </c>
      <c r="D1612" t="s">
        <v>139</v>
      </c>
      <c r="E1612" t="s">
        <v>3878</v>
      </c>
      <c r="F1612" t="s">
        <v>3877</v>
      </c>
      <c r="G1612" t="s">
        <v>120</v>
      </c>
      <c r="H1612" t="s">
        <v>100</v>
      </c>
      <c r="I1612" t="s">
        <v>84</v>
      </c>
      <c r="J1612" t="s">
        <v>83</v>
      </c>
    </row>
    <row r="1613" spans="1:10">
      <c r="A1613" t="str">
        <f t="shared" si="50"/>
        <v>Karine ROUSSARIE</v>
      </c>
      <c r="B1613" t="str">
        <f t="shared" si="51"/>
        <v>TRIATHLON CASTELRENAUDAIS  Vétéran</v>
      </c>
      <c r="C1613" t="s">
        <v>5945</v>
      </c>
      <c r="D1613" t="s">
        <v>5484</v>
      </c>
      <c r="E1613" t="s">
        <v>5944</v>
      </c>
      <c r="F1613" t="s">
        <v>5943</v>
      </c>
      <c r="G1613" t="s">
        <v>120</v>
      </c>
      <c r="H1613" t="s">
        <v>100</v>
      </c>
      <c r="I1613" t="s">
        <v>84</v>
      </c>
      <c r="J1613" t="s">
        <v>96</v>
      </c>
    </row>
    <row r="1614" spans="1:10">
      <c r="A1614" t="str">
        <f t="shared" si="50"/>
        <v>Antoine AMBROIS</v>
      </c>
      <c r="B1614" t="str">
        <f t="shared" si="51"/>
        <v>TRIATHLON CLUB CHATEAUROUX METROPOLE 36 Vétéran</v>
      </c>
      <c r="C1614" t="s">
        <v>3876</v>
      </c>
      <c r="D1614" t="s">
        <v>2572</v>
      </c>
      <c r="E1614" t="s">
        <v>3875</v>
      </c>
      <c r="F1614" t="s">
        <v>3874</v>
      </c>
      <c r="G1614" t="s">
        <v>21</v>
      </c>
      <c r="H1614" t="s">
        <v>78</v>
      </c>
      <c r="I1614" t="s">
        <v>84</v>
      </c>
      <c r="J1614" t="s">
        <v>96</v>
      </c>
    </row>
    <row r="1615" spans="1:10">
      <c r="A1615" t="str">
        <f t="shared" si="50"/>
        <v>Abigail BEDWELL</v>
      </c>
      <c r="B1615" t="str">
        <f t="shared" si="51"/>
        <v>TRIATHLON CLUB CHATEAUROUX METROPOLE 36 Senior</v>
      </c>
      <c r="C1615" t="s">
        <v>5942</v>
      </c>
      <c r="D1615" t="s">
        <v>5941</v>
      </c>
      <c r="E1615" t="s">
        <v>5940</v>
      </c>
      <c r="F1615" t="s">
        <v>5939</v>
      </c>
      <c r="G1615" t="s">
        <v>120</v>
      </c>
      <c r="H1615" t="s">
        <v>78</v>
      </c>
      <c r="I1615" t="s">
        <v>84</v>
      </c>
      <c r="J1615" t="s">
        <v>83</v>
      </c>
    </row>
    <row r="1616" spans="1:10">
      <c r="A1616" t="str">
        <f t="shared" si="50"/>
        <v>JUSTINE BERTHOMIER</v>
      </c>
      <c r="B1616" t="str">
        <f t="shared" si="51"/>
        <v>TRIATHLON CLUB CHATEAUROUX METROPOLE 36 Senior</v>
      </c>
      <c r="C1616" t="s">
        <v>5938</v>
      </c>
      <c r="D1616" t="s">
        <v>5439</v>
      </c>
      <c r="E1616" t="s">
        <v>5937</v>
      </c>
      <c r="F1616" t="s">
        <v>5936</v>
      </c>
      <c r="G1616" t="s">
        <v>120</v>
      </c>
      <c r="H1616" t="s">
        <v>78</v>
      </c>
      <c r="I1616" t="s">
        <v>84</v>
      </c>
      <c r="J1616" t="s">
        <v>83</v>
      </c>
    </row>
    <row r="1617" spans="1:10">
      <c r="A1617" t="str">
        <f t="shared" si="50"/>
        <v>Laurine BIGOT</v>
      </c>
      <c r="B1617" t="str">
        <f t="shared" si="51"/>
        <v>TRIATHLON CLUB CHATEAUROUX METROPOLE 36 Senior</v>
      </c>
      <c r="C1617" t="s">
        <v>5935</v>
      </c>
      <c r="D1617" t="s">
        <v>5934</v>
      </c>
      <c r="E1617" t="s">
        <v>1289</v>
      </c>
      <c r="F1617" t="s">
        <v>5933</v>
      </c>
      <c r="G1617" t="s">
        <v>120</v>
      </c>
      <c r="H1617" t="s">
        <v>78</v>
      </c>
      <c r="I1617" t="s">
        <v>84</v>
      </c>
      <c r="J1617" t="s">
        <v>83</v>
      </c>
    </row>
    <row r="1618" spans="1:10">
      <c r="A1618" t="str">
        <f t="shared" si="50"/>
        <v>Fabien BOIRON</v>
      </c>
      <c r="B1618" t="str">
        <f t="shared" si="51"/>
        <v>TRIATHLON CLUB CHATEAUROUX METROPOLE 36 Vétéran</v>
      </c>
      <c r="C1618" t="s">
        <v>3873</v>
      </c>
      <c r="D1618" t="s">
        <v>2622</v>
      </c>
      <c r="E1618" t="s">
        <v>3872</v>
      </c>
      <c r="F1618" t="s">
        <v>3871</v>
      </c>
      <c r="G1618" t="s">
        <v>21</v>
      </c>
      <c r="H1618" t="s">
        <v>78</v>
      </c>
      <c r="I1618" t="s">
        <v>115</v>
      </c>
      <c r="J1618" t="s">
        <v>96</v>
      </c>
    </row>
    <row r="1619" spans="1:10">
      <c r="A1619" t="str">
        <f t="shared" si="50"/>
        <v>Didier BORDAS</v>
      </c>
      <c r="B1619" t="str">
        <f t="shared" si="51"/>
        <v>TRIATHLON CLUB CHATEAUROUX METROPOLE 36 Vétéran</v>
      </c>
      <c r="C1619" t="s">
        <v>3870</v>
      </c>
      <c r="D1619" t="s">
        <v>3869</v>
      </c>
      <c r="E1619" t="s">
        <v>3868</v>
      </c>
      <c r="F1619" t="s">
        <v>3867</v>
      </c>
      <c r="G1619" t="s">
        <v>21</v>
      </c>
      <c r="H1619" t="s">
        <v>78</v>
      </c>
      <c r="I1619" t="s">
        <v>115</v>
      </c>
      <c r="J1619" t="s">
        <v>96</v>
      </c>
    </row>
    <row r="1620" spans="1:10">
      <c r="A1620" t="str">
        <f t="shared" si="50"/>
        <v>Camille BOSC</v>
      </c>
      <c r="B1620" t="str">
        <f t="shared" si="51"/>
        <v>TRIATHLON CLUB CHATEAUROUX METROPOLE 36 Senior</v>
      </c>
      <c r="C1620" t="s">
        <v>5932</v>
      </c>
      <c r="D1620" t="s">
        <v>1049</v>
      </c>
      <c r="E1620" t="s">
        <v>5931</v>
      </c>
      <c r="F1620" t="s">
        <v>5930</v>
      </c>
      <c r="G1620" t="s">
        <v>120</v>
      </c>
      <c r="H1620" t="s">
        <v>78</v>
      </c>
      <c r="I1620" t="s">
        <v>84</v>
      </c>
      <c r="J1620" t="s">
        <v>83</v>
      </c>
    </row>
    <row r="1621" spans="1:10">
      <c r="A1621" t="str">
        <f t="shared" si="50"/>
        <v>Adeline BOURGOGNON</v>
      </c>
      <c r="B1621" t="str">
        <f t="shared" si="51"/>
        <v>TRIATHLON CLUB CHATEAUROUX METROPOLE 36 Vétéran</v>
      </c>
      <c r="C1621" t="s">
        <v>3866</v>
      </c>
      <c r="D1621" t="s">
        <v>477</v>
      </c>
      <c r="E1621" t="s">
        <v>3865</v>
      </c>
      <c r="F1621" t="s">
        <v>3864</v>
      </c>
      <c r="G1621" t="s">
        <v>120</v>
      </c>
      <c r="H1621" t="s">
        <v>78</v>
      </c>
      <c r="I1621" t="s">
        <v>115</v>
      </c>
      <c r="J1621" t="s">
        <v>96</v>
      </c>
    </row>
    <row r="1622" spans="1:10">
      <c r="A1622" t="str">
        <f t="shared" si="50"/>
        <v>Daisy BURTON</v>
      </c>
      <c r="B1622" t="str">
        <f t="shared" si="51"/>
        <v>TRIATHLON CLUB CHATEAUROUX METROPOLE 36 Junior</v>
      </c>
      <c r="C1622" t="s">
        <v>5929</v>
      </c>
      <c r="D1622" t="s">
        <v>5928</v>
      </c>
      <c r="E1622" t="s">
        <v>5927</v>
      </c>
      <c r="F1622" t="s">
        <v>5926</v>
      </c>
      <c r="G1622" t="s">
        <v>120</v>
      </c>
      <c r="H1622" t="s">
        <v>78</v>
      </c>
      <c r="I1622" t="s">
        <v>205</v>
      </c>
      <c r="J1622" t="s">
        <v>24</v>
      </c>
    </row>
    <row r="1623" spans="1:10">
      <c r="A1623" t="str">
        <f t="shared" si="50"/>
        <v>Erica BYRAM</v>
      </c>
      <c r="B1623" t="str">
        <f t="shared" si="51"/>
        <v>TRIATHLON CLUB CHATEAUROUX METROPOLE 36 Senior</v>
      </c>
      <c r="C1623" t="s">
        <v>5925</v>
      </c>
      <c r="D1623" t="s">
        <v>5924</v>
      </c>
      <c r="E1623" t="s">
        <v>5923</v>
      </c>
      <c r="F1623" t="s">
        <v>5922</v>
      </c>
      <c r="G1623" t="s">
        <v>120</v>
      </c>
      <c r="H1623" t="s">
        <v>78</v>
      </c>
      <c r="I1623" t="s">
        <v>84</v>
      </c>
      <c r="J1623" t="s">
        <v>83</v>
      </c>
    </row>
    <row r="1624" spans="1:10">
      <c r="A1624" t="str">
        <f t="shared" si="50"/>
        <v>GWENAELLE CADEAU</v>
      </c>
      <c r="B1624" t="str">
        <f t="shared" si="51"/>
        <v>TRIATHLON CLUB CHATEAUROUX METROPOLE 36 Vétéran</v>
      </c>
      <c r="C1624" t="s">
        <v>3863</v>
      </c>
      <c r="D1624" t="s">
        <v>3862</v>
      </c>
      <c r="E1624" t="s">
        <v>3859</v>
      </c>
      <c r="F1624" t="s">
        <v>3861</v>
      </c>
      <c r="G1624" t="s">
        <v>120</v>
      </c>
      <c r="H1624" t="s">
        <v>78</v>
      </c>
      <c r="I1624" t="s">
        <v>115</v>
      </c>
      <c r="J1624" t="s">
        <v>96</v>
      </c>
    </row>
    <row r="1625" spans="1:10">
      <c r="A1625" t="str">
        <f t="shared" si="50"/>
        <v>Eric CADEAU</v>
      </c>
      <c r="B1625" t="str">
        <f t="shared" si="51"/>
        <v>TRIATHLON CLUB CHATEAUROUX METROPOLE 36 Vétéran</v>
      </c>
      <c r="C1625" t="s">
        <v>3860</v>
      </c>
      <c r="D1625" t="s">
        <v>663</v>
      </c>
      <c r="E1625" t="s">
        <v>3859</v>
      </c>
      <c r="F1625" t="s">
        <v>3858</v>
      </c>
      <c r="G1625" t="s">
        <v>21</v>
      </c>
      <c r="H1625" t="s">
        <v>78</v>
      </c>
      <c r="I1625" t="s">
        <v>84</v>
      </c>
      <c r="J1625" t="s">
        <v>96</v>
      </c>
    </row>
    <row r="1626" spans="1:10">
      <c r="A1626" t="str">
        <f t="shared" si="50"/>
        <v>Lisa CHAPEYROU</v>
      </c>
      <c r="B1626" t="str">
        <f t="shared" si="51"/>
        <v>TRIATHLON CLUB CHATEAUROUX METROPOLE 36 Junior</v>
      </c>
      <c r="C1626" t="s">
        <v>5921</v>
      </c>
      <c r="D1626" t="s">
        <v>3856</v>
      </c>
      <c r="E1626" t="s">
        <v>5920</v>
      </c>
      <c r="F1626" t="s">
        <v>5919</v>
      </c>
      <c r="G1626" t="s">
        <v>120</v>
      </c>
      <c r="H1626" t="s">
        <v>78</v>
      </c>
      <c r="I1626" t="s">
        <v>205</v>
      </c>
      <c r="J1626" t="s">
        <v>24</v>
      </c>
    </row>
    <row r="1627" spans="1:10">
      <c r="A1627" t="str">
        <f t="shared" si="50"/>
        <v>Lisa CHARRON</v>
      </c>
      <c r="B1627" t="str">
        <f t="shared" si="51"/>
        <v>TRIATHLON CLUB CHATEAUROUX METROPOLE 36 Cadet</v>
      </c>
      <c r="C1627" t="s">
        <v>3857</v>
      </c>
      <c r="D1627" t="s">
        <v>3856</v>
      </c>
      <c r="E1627" t="s">
        <v>3851</v>
      </c>
      <c r="F1627" t="s">
        <v>3855</v>
      </c>
      <c r="G1627" t="s">
        <v>120</v>
      </c>
      <c r="H1627" t="s">
        <v>78</v>
      </c>
      <c r="I1627" t="s">
        <v>205</v>
      </c>
      <c r="J1627" t="s">
        <v>20</v>
      </c>
    </row>
    <row r="1628" spans="1:10">
      <c r="A1628" t="str">
        <f t="shared" si="50"/>
        <v>Robinson CHARRON</v>
      </c>
      <c r="B1628" t="str">
        <f t="shared" si="51"/>
        <v>TRIATHLON CLUB CHATEAUROUX METROPOLE 36 Benjamin</v>
      </c>
      <c r="C1628" t="s">
        <v>3854</v>
      </c>
      <c r="D1628" t="s">
        <v>3853</v>
      </c>
      <c r="E1628" t="s">
        <v>3851</v>
      </c>
      <c r="F1628" t="s">
        <v>3278</v>
      </c>
      <c r="G1628" t="s">
        <v>21</v>
      </c>
      <c r="H1628" t="s">
        <v>78</v>
      </c>
      <c r="I1628" t="s">
        <v>205</v>
      </c>
      <c r="J1628" t="s">
        <v>22</v>
      </c>
    </row>
    <row r="1629" spans="1:10">
      <c r="A1629" t="str">
        <f t="shared" si="50"/>
        <v>Damien CHARRON</v>
      </c>
      <c r="B1629" t="str">
        <f t="shared" si="51"/>
        <v>TRIATHLON CLUB CHATEAUROUX METROPOLE 36 Vétéran</v>
      </c>
      <c r="C1629" t="s">
        <v>3852</v>
      </c>
      <c r="D1629" t="s">
        <v>1139</v>
      </c>
      <c r="E1629" t="s">
        <v>3851</v>
      </c>
      <c r="F1629" t="s">
        <v>3850</v>
      </c>
      <c r="G1629" t="s">
        <v>21</v>
      </c>
      <c r="H1629" t="s">
        <v>78</v>
      </c>
      <c r="I1629" t="s">
        <v>297</v>
      </c>
      <c r="J1629" t="s">
        <v>96</v>
      </c>
    </row>
    <row r="1630" spans="1:10">
      <c r="A1630" t="str">
        <f t="shared" si="50"/>
        <v>Jasmine COOPER</v>
      </c>
      <c r="B1630" t="str">
        <f t="shared" si="51"/>
        <v>TRIATHLON CLUB CHATEAUROUX METROPOLE 36 Senior</v>
      </c>
      <c r="C1630" t="s">
        <v>5918</v>
      </c>
      <c r="D1630" t="s">
        <v>5917</v>
      </c>
      <c r="E1630" t="s">
        <v>5916</v>
      </c>
      <c r="F1630" t="s">
        <v>5915</v>
      </c>
      <c r="G1630" t="s">
        <v>120</v>
      </c>
      <c r="H1630" t="s">
        <v>78</v>
      </c>
      <c r="I1630" t="s">
        <v>84</v>
      </c>
      <c r="J1630" t="s">
        <v>83</v>
      </c>
    </row>
    <row r="1631" spans="1:10">
      <c r="A1631" t="str">
        <f t="shared" si="50"/>
        <v>LUCIE DI LAURO</v>
      </c>
      <c r="B1631" t="str">
        <f t="shared" si="51"/>
        <v>TRIATHLON CLUB CHATEAUROUX METROPOLE 36 Senior</v>
      </c>
      <c r="C1631" t="s">
        <v>3849</v>
      </c>
      <c r="D1631" t="s">
        <v>3848</v>
      </c>
      <c r="E1631" t="s">
        <v>3847</v>
      </c>
      <c r="F1631" t="s">
        <v>3846</v>
      </c>
      <c r="G1631" t="s">
        <v>120</v>
      </c>
      <c r="H1631" t="s">
        <v>78</v>
      </c>
      <c r="I1631" t="s">
        <v>297</v>
      </c>
      <c r="J1631" t="s">
        <v>83</v>
      </c>
    </row>
    <row r="1632" spans="1:10">
      <c r="A1632" t="str">
        <f t="shared" si="50"/>
        <v>MERGOT ELIOT</v>
      </c>
      <c r="B1632" t="str">
        <f t="shared" si="51"/>
        <v>TRIATHLON CLUB CHATEAUROUX METROPOLE 36 Minime</v>
      </c>
      <c r="C1632" t="s">
        <v>3845</v>
      </c>
      <c r="D1632" t="s">
        <v>3844</v>
      </c>
      <c r="E1632" t="s">
        <v>3843</v>
      </c>
      <c r="F1632" t="s">
        <v>3842</v>
      </c>
      <c r="G1632" t="s">
        <v>21</v>
      </c>
      <c r="H1632" t="s">
        <v>78</v>
      </c>
      <c r="I1632" t="s">
        <v>205</v>
      </c>
      <c r="J1632" t="s">
        <v>23</v>
      </c>
    </row>
    <row r="1633" spans="1:10">
      <c r="A1633" t="str">
        <f t="shared" si="50"/>
        <v>Hymbert EMMANUELLE</v>
      </c>
      <c r="B1633" t="str">
        <f t="shared" si="51"/>
        <v>TRIATHLON CLUB CHATEAUROUX METROPOLE 36 Vétéran</v>
      </c>
      <c r="C1633" t="s">
        <v>3841</v>
      </c>
      <c r="D1633" t="s">
        <v>3840</v>
      </c>
      <c r="E1633" t="s">
        <v>3839</v>
      </c>
      <c r="F1633" t="s">
        <v>3838</v>
      </c>
      <c r="G1633" t="s">
        <v>120</v>
      </c>
      <c r="H1633" t="s">
        <v>78</v>
      </c>
      <c r="I1633" t="s">
        <v>84</v>
      </c>
      <c r="J1633" t="s">
        <v>96</v>
      </c>
    </row>
    <row r="1634" spans="1:10">
      <c r="A1634" t="str">
        <f t="shared" si="50"/>
        <v>JOHAN FAUCONNIER</v>
      </c>
      <c r="B1634" t="str">
        <f t="shared" si="51"/>
        <v>TRIATHLON CLUB CHATEAUROUX METROPOLE 36 Vétéran</v>
      </c>
      <c r="C1634" t="s">
        <v>3837</v>
      </c>
      <c r="D1634" t="s">
        <v>3836</v>
      </c>
      <c r="E1634" t="s">
        <v>3835</v>
      </c>
      <c r="F1634" t="s">
        <v>3834</v>
      </c>
      <c r="G1634" t="s">
        <v>21</v>
      </c>
      <c r="H1634" t="s">
        <v>78</v>
      </c>
      <c r="I1634" t="s">
        <v>84</v>
      </c>
      <c r="J1634" t="s">
        <v>96</v>
      </c>
    </row>
    <row r="1635" spans="1:10">
      <c r="A1635" t="str">
        <f t="shared" si="50"/>
        <v>Beatrice GAUTRON</v>
      </c>
      <c r="B1635" t="str">
        <f t="shared" si="51"/>
        <v>TRIATHLON CLUB CHATEAUROUX METROPOLE 36 Vétéran</v>
      </c>
      <c r="C1635" t="s">
        <v>5914</v>
      </c>
      <c r="D1635" t="s">
        <v>5913</v>
      </c>
      <c r="E1635" t="s">
        <v>3832</v>
      </c>
      <c r="F1635" t="s">
        <v>3910</v>
      </c>
      <c r="G1635" t="s">
        <v>120</v>
      </c>
      <c r="H1635" t="s">
        <v>78</v>
      </c>
      <c r="I1635" t="s">
        <v>84</v>
      </c>
      <c r="J1635" t="s">
        <v>96</v>
      </c>
    </row>
    <row r="1636" spans="1:10">
      <c r="A1636" t="str">
        <f t="shared" si="50"/>
        <v>Emy GAUTRON</v>
      </c>
      <c r="B1636" t="str">
        <f t="shared" si="51"/>
        <v>TRIATHLON CLUB CHATEAUROUX METROPOLE 36 Minime</v>
      </c>
      <c r="C1636" t="s">
        <v>5912</v>
      </c>
      <c r="D1636" t="s">
        <v>868</v>
      </c>
      <c r="E1636" t="s">
        <v>3832</v>
      </c>
      <c r="F1636" t="s">
        <v>5911</v>
      </c>
      <c r="G1636" t="s">
        <v>120</v>
      </c>
      <c r="H1636" t="s">
        <v>78</v>
      </c>
      <c r="I1636" t="s">
        <v>205</v>
      </c>
      <c r="J1636" t="s">
        <v>23</v>
      </c>
    </row>
    <row r="1637" spans="1:10">
      <c r="A1637" t="str">
        <f t="shared" si="50"/>
        <v>Tino GAUTRON</v>
      </c>
      <c r="B1637" t="str">
        <f t="shared" si="51"/>
        <v>TRIATHLON CLUB CHATEAUROUX METROPOLE 36 Pupille</v>
      </c>
      <c r="C1637" t="s">
        <v>5910</v>
      </c>
      <c r="D1637" t="s">
        <v>5909</v>
      </c>
      <c r="E1637" t="s">
        <v>3832</v>
      </c>
      <c r="F1637" t="s">
        <v>4191</v>
      </c>
      <c r="G1637" t="s">
        <v>21</v>
      </c>
      <c r="H1637" t="s">
        <v>78</v>
      </c>
      <c r="I1637" t="s">
        <v>205</v>
      </c>
      <c r="J1637" t="s">
        <v>32</v>
      </c>
    </row>
    <row r="1638" spans="1:10">
      <c r="A1638" t="str">
        <f t="shared" si="50"/>
        <v>Sebastien GAUTRON</v>
      </c>
      <c r="B1638" t="str">
        <f t="shared" si="51"/>
        <v>TRIATHLON CLUB CHATEAUROUX METROPOLE 36 Vétéran</v>
      </c>
      <c r="C1638" t="s">
        <v>3833</v>
      </c>
      <c r="D1638" t="s">
        <v>123</v>
      </c>
      <c r="E1638" t="s">
        <v>3832</v>
      </c>
      <c r="F1638" t="s">
        <v>3831</v>
      </c>
      <c r="G1638" t="s">
        <v>21</v>
      </c>
      <c r="H1638" t="s">
        <v>78</v>
      </c>
      <c r="I1638" t="s">
        <v>84</v>
      </c>
      <c r="J1638" t="s">
        <v>96</v>
      </c>
    </row>
    <row r="1639" spans="1:10">
      <c r="A1639" t="str">
        <f t="shared" si="50"/>
        <v>Nathalie GUILLEMOT</v>
      </c>
      <c r="B1639" t="str">
        <f t="shared" si="51"/>
        <v>TRIATHLON CLUB CHATEAUROUX METROPOLE 36 Vétéran</v>
      </c>
      <c r="C1639" t="s">
        <v>3830</v>
      </c>
      <c r="D1639" t="s">
        <v>674</v>
      </c>
      <c r="E1639" t="s">
        <v>3829</v>
      </c>
      <c r="F1639" t="s">
        <v>3828</v>
      </c>
      <c r="G1639" t="s">
        <v>120</v>
      </c>
      <c r="H1639" t="s">
        <v>78</v>
      </c>
      <c r="I1639" t="s">
        <v>84</v>
      </c>
      <c r="J1639" t="s">
        <v>96</v>
      </c>
    </row>
    <row r="1640" spans="1:10">
      <c r="A1640" t="str">
        <f t="shared" si="50"/>
        <v>JEAN JACQUES HENAULT</v>
      </c>
      <c r="B1640" t="str">
        <f t="shared" si="51"/>
        <v>TRIATHLON CLUB CHATEAUROUX METROPOLE 36 Vétéran</v>
      </c>
      <c r="C1640" t="s">
        <v>3827</v>
      </c>
      <c r="D1640" t="s">
        <v>3826</v>
      </c>
      <c r="E1640" t="s">
        <v>3825</v>
      </c>
      <c r="F1640" t="s">
        <v>3824</v>
      </c>
      <c r="G1640" t="s">
        <v>21</v>
      </c>
      <c r="H1640" t="s">
        <v>78</v>
      </c>
      <c r="I1640" t="s">
        <v>84</v>
      </c>
      <c r="J1640" t="s">
        <v>96</v>
      </c>
    </row>
    <row r="1641" spans="1:10">
      <c r="A1641" t="str">
        <f t="shared" si="50"/>
        <v>THEO LABONNETTE</v>
      </c>
      <c r="B1641" t="str">
        <f t="shared" si="51"/>
        <v>TRIATHLON CLUB CHATEAUROUX METROPOLE 36 Senior</v>
      </c>
      <c r="C1641" t="s">
        <v>3823</v>
      </c>
      <c r="D1641" t="s">
        <v>3822</v>
      </c>
      <c r="E1641" t="s">
        <v>3821</v>
      </c>
      <c r="F1641" t="s">
        <v>3820</v>
      </c>
      <c r="G1641" t="s">
        <v>21</v>
      </c>
      <c r="H1641" t="s">
        <v>78</v>
      </c>
      <c r="I1641" t="s">
        <v>84</v>
      </c>
      <c r="J1641" t="s">
        <v>83</v>
      </c>
    </row>
    <row r="1642" spans="1:10">
      <c r="A1642" t="str">
        <f t="shared" si="50"/>
        <v>ALEXANDRE LE BAILLY</v>
      </c>
      <c r="B1642" t="str">
        <f t="shared" si="51"/>
        <v>TRIATHLON CLUB CHATEAUROUX METROPOLE 36 Vétéran</v>
      </c>
      <c r="C1642" t="s">
        <v>3819</v>
      </c>
      <c r="D1642" t="s">
        <v>398</v>
      </c>
      <c r="E1642" t="s">
        <v>3818</v>
      </c>
      <c r="F1642" t="s">
        <v>3817</v>
      </c>
      <c r="G1642" t="s">
        <v>21</v>
      </c>
      <c r="H1642" t="s">
        <v>78</v>
      </c>
      <c r="I1642" t="s">
        <v>115</v>
      </c>
      <c r="J1642" t="s">
        <v>96</v>
      </c>
    </row>
    <row r="1643" spans="1:10">
      <c r="A1643" t="str">
        <f t="shared" si="50"/>
        <v>Peggy LEDOUX</v>
      </c>
      <c r="B1643" t="str">
        <f t="shared" si="51"/>
        <v>TRIATHLON CLUB CHATEAUROUX METROPOLE 36 Vétéran</v>
      </c>
      <c r="C1643" t="s">
        <v>3816</v>
      </c>
      <c r="D1643" t="s">
        <v>3815</v>
      </c>
      <c r="E1643" t="s">
        <v>3814</v>
      </c>
      <c r="F1643" t="s">
        <v>3813</v>
      </c>
      <c r="G1643" t="s">
        <v>120</v>
      </c>
      <c r="H1643" t="s">
        <v>78</v>
      </c>
      <c r="I1643" t="s">
        <v>115</v>
      </c>
      <c r="J1643" t="s">
        <v>96</v>
      </c>
    </row>
    <row r="1644" spans="1:10">
      <c r="A1644" t="str">
        <f t="shared" si="50"/>
        <v>DOMINIQUE LIMBERT</v>
      </c>
      <c r="B1644" t="str">
        <f t="shared" si="51"/>
        <v>TRIATHLON CLUB CHATEAUROUX METROPOLE 36 Vétéran</v>
      </c>
      <c r="C1644" t="s">
        <v>3812</v>
      </c>
      <c r="D1644" t="s">
        <v>1220</v>
      </c>
      <c r="E1644" t="s">
        <v>3811</v>
      </c>
      <c r="F1644" t="s">
        <v>3810</v>
      </c>
      <c r="G1644" t="s">
        <v>21</v>
      </c>
      <c r="H1644" t="s">
        <v>78</v>
      </c>
      <c r="I1644" t="s">
        <v>84</v>
      </c>
      <c r="J1644" t="s">
        <v>96</v>
      </c>
    </row>
    <row r="1645" spans="1:10">
      <c r="A1645" t="str">
        <f t="shared" si="50"/>
        <v>CORINNE LODIEU</v>
      </c>
      <c r="B1645" t="str">
        <f t="shared" si="51"/>
        <v>TRIATHLON CLUB CHATEAUROUX METROPOLE 36 Vétéran</v>
      </c>
      <c r="C1645" t="s">
        <v>3809</v>
      </c>
      <c r="D1645" t="s">
        <v>3808</v>
      </c>
      <c r="E1645" t="s">
        <v>3807</v>
      </c>
      <c r="F1645" t="s">
        <v>3806</v>
      </c>
      <c r="G1645" t="s">
        <v>120</v>
      </c>
      <c r="H1645" t="s">
        <v>78</v>
      </c>
      <c r="I1645" t="s">
        <v>115</v>
      </c>
      <c r="J1645" t="s">
        <v>96</v>
      </c>
    </row>
    <row r="1646" spans="1:10">
      <c r="A1646" t="str">
        <f t="shared" si="50"/>
        <v>MATTEO LORRY</v>
      </c>
      <c r="B1646" t="str">
        <f t="shared" si="51"/>
        <v>TRIATHLON CLUB CHATEAUROUX METROPOLE 36 Junior</v>
      </c>
      <c r="C1646" t="s">
        <v>5908</v>
      </c>
      <c r="D1646" t="s">
        <v>5907</v>
      </c>
      <c r="E1646" t="s">
        <v>5906</v>
      </c>
      <c r="F1646" t="s">
        <v>5905</v>
      </c>
      <c r="G1646" t="s">
        <v>21</v>
      </c>
      <c r="H1646" t="s">
        <v>78</v>
      </c>
      <c r="I1646" t="s">
        <v>259</v>
      </c>
      <c r="J1646" t="s">
        <v>24</v>
      </c>
    </row>
    <row r="1647" spans="1:10">
      <c r="A1647" t="str">
        <f t="shared" si="50"/>
        <v>Christophe PASQUER</v>
      </c>
      <c r="B1647" t="str">
        <f t="shared" si="51"/>
        <v>TRIATHLON CLUB CHATEAUROUX METROPOLE 36 Vétéran</v>
      </c>
      <c r="C1647" t="s">
        <v>3805</v>
      </c>
      <c r="D1647" t="s">
        <v>431</v>
      </c>
      <c r="E1647" t="s">
        <v>3804</v>
      </c>
      <c r="F1647" t="s">
        <v>3803</v>
      </c>
      <c r="G1647" t="s">
        <v>21</v>
      </c>
      <c r="H1647" t="s">
        <v>78</v>
      </c>
      <c r="I1647" t="s">
        <v>84</v>
      </c>
      <c r="J1647" t="s">
        <v>96</v>
      </c>
    </row>
    <row r="1648" spans="1:10">
      <c r="A1648" t="str">
        <f t="shared" si="50"/>
        <v>KIM PASQUET</v>
      </c>
      <c r="B1648" t="str">
        <f t="shared" si="51"/>
        <v>TRIATHLON CLUB CHATEAUROUX METROPOLE 36 Senior</v>
      </c>
      <c r="C1648" t="s">
        <v>5904</v>
      </c>
      <c r="D1648" t="s">
        <v>5903</v>
      </c>
      <c r="E1648" t="s">
        <v>2736</v>
      </c>
      <c r="F1648" t="s">
        <v>5902</v>
      </c>
      <c r="G1648" t="s">
        <v>120</v>
      </c>
      <c r="H1648" t="s">
        <v>78</v>
      </c>
      <c r="I1648" t="s">
        <v>84</v>
      </c>
      <c r="J1648" t="s">
        <v>83</v>
      </c>
    </row>
    <row r="1649" spans="1:10">
      <c r="A1649" t="str">
        <f t="shared" si="50"/>
        <v>Amandine PIQUET</v>
      </c>
      <c r="B1649" t="str">
        <f t="shared" si="51"/>
        <v>TRIATHLON CLUB CHATEAUROUX METROPOLE 36 Senior</v>
      </c>
      <c r="C1649" t="s">
        <v>5901</v>
      </c>
      <c r="D1649" t="s">
        <v>5900</v>
      </c>
      <c r="E1649" t="s">
        <v>138</v>
      </c>
      <c r="F1649" t="s">
        <v>5899</v>
      </c>
      <c r="G1649" t="s">
        <v>120</v>
      </c>
      <c r="H1649" t="s">
        <v>78</v>
      </c>
      <c r="I1649" t="s">
        <v>84</v>
      </c>
      <c r="J1649" t="s">
        <v>83</v>
      </c>
    </row>
    <row r="1650" spans="1:10">
      <c r="A1650" t="str">
        <f t="shared" si="50"/>
        <v>Leo RETAILLAUD</v>
      </c>
      <c r="B1650" t="str">
        <f t="shared" si="51"/>
        <v>TRIATHLON CLUB CHATEAUROUX METROPOLE 36 Mini-Poussin</v>
      </c>
      <c r="C1650" t="s">
        <v>5898</v>
      </c>
      <c r="D1650" t="s">
        <v>233</v>
      </c>
      <c r="E1650" t="s">
        <v>5897</v>
      </c>
      <c r="F1650" t="s">
        <v>5896</v>
      </c>
      <c r="G1650" t="s">
        <v>21</v>
      </c>
      <c r="H1650" t="s">
        <v>78</v>
      </c>
      <c r="I1650" t="s">
        <v>259</v>
      </c>
      <c r="J1650" t="s">
        <v>43</v>
      </c>
    </row>
    <row r="1651" spans="1:10">
      <c r="A1651" t="str">
        <f t="shared" si="50"/>
        <v>Simon RICHARD</v>
      </c>
      <c r="B1651" t="str">
        <f t="shared" si="51"/>
        <v>TRIATHLON CLUB CHATEAUROUX METROPOLE 36 Minime</v>
      </c>
      <c r="C1651" t="s">
        <v>3802</v>
      </c>
      <c r="D1651" t="s">
        <v>832</v>
      </c>
      <c r="E1651" t="s">
        <v>1871</v>
      </c>
      <c r="F1651" t="s">
        <v>3801</v>
      </c>
      <c r="G1651" t="s">
        <v>21</v>
      </c>
      <c r="H1651" t="s">
        <v>78</v>
      </c>
      <c r="I1651" t="s">
        <v>205</v>
      </c>
      <c r="J1651" t="s">
        <v>23</v>
      </c>
    </row>
    <row r="1652" spans="1:10">
      <c r="A1652" t="str">
        <f t="shared" si="50"/>
        <v>REMI RICHARD</v>
      </c>
      <c r="B1652" t="str">
        <f t="shared" si="51"/>
        <v>TRIATHLON CLUB CHATEAUROUX METROPOLE 36 Senior</v>
      </c>
      <c r="C1652" t="s">
        <v>3800</v>
      </c>
      <c r="D1652" t="s">
        <v>2243</v>
      </c>
      <c r="E1652" t="s">
        <v>1871</v>
      </c>
      <c r="F1652" t="s">
        <v>3797</v>
      </c>
      <c r="G1652" t="s">
        <v>21</v>
      </c>
      <c r="H1652" t="s">
        <v>78</v>
      </c>
      <c r="I1652" t="s">
        <v>115</v>
      </c>
      <c r="J1652" t="s">
        <v>83</v>
      </c>
    </row>
    <row r="1653" spans="1:10">
      <c r="A1653" t="str">
        <f t="shared" si="50"/>
        <v>Noemie RICHARD</v>
      </c>
      <c r="B1653" t="str">
        <f t="shared" si="51"/>
        <v>TRIATHLON CLUB CHATEAUROUX METROPOLE 36 Senior</v>
      </c>
      <c r="C1653" t="s">
        <v>3799</v>
      </c>
      <c r="D1653" t="s">
        <v>3798</v>
      </c>
      <c r="E1653" t="s">
        <v>1871</v>
      </c>
      <c r="F1653" t="s">
        <v>3797</v>
      </c>
      <c r="G1653" t="s">
        <v>120</v>
      </c>
      <c r="H1653" t="s">
        <v>78</v>
      </c>
      <c r="I1653" t="s">
        <v>115</v>
      </c>
      <c r="J1653" t="s">
        <v>83</v>
      </c>
    </row>
    <row r="1654" spans="1:10">
      <c r="A1654" t="str">
        <f t="shared" si="50"/>
        <v>GUILLAUME RICHARD</v>
      </c>
      <c r="B1654" t="str">
        <f t="shared" si="51"/>
        <v>TRIATHLON CLUB CHATEAUROUX METROPOLE 36 Vétéran</v>
      </c>
      <c r="C1654" t="s">
        <v>3796</v>
      </c>
      <c r="D1654" t="s">
        <v>1036</v>
      </c>
      <c r="E1654" t="s">
        <v>1871</v>
      </c>
      <c r="F1654" t="s">
        <v>2717</v>
      </c>
      <c r="G1654" t="s">
        <v>21</v>
      </c>
      <c r="H1654" t="s">
        <v>78</v>
      </c>
      <c r="I1654" t="s">
        <v>115</v>
      </c>
      <c r="J1654" t="s">
        <v>96</v>
      </c>
    </row>
    <row r="1655" spans="1:10">
      <c r="A1655" t="str">
        <f t="shared" si="50"/>
        <v>Celian ROMBAUT</v>
      </c>
      <c r="B1655" t="str">
        <f t="shared" si="51"/>
        <v>TRIATHLON CLUB CHATEAUROUX METROPOLE 36 Pupille</v>
      </c>
      <c r="C1655" t="s">
        <v>5895</v>
      </c>
      <c r="D1655" t="s">
        <v>1491</v>
      </c>
      <c r="E1655" t="s">
        <v>3793</v>
      </c>
      <c r="F1655" t="s">
        <v>5894</v>
      </c>
      <c r="G1655" t="s">
        <v>21</v>
      </c>
      <c r="H1655" t="s">
        <v>78</v>
      </c>
      <c r="I1655" t="s">
        <v>205</v>
      </c>
      <c r="J1655" t="s">
        <v>32</v>
      </c>
    </row>
    <row r="1656" spans="1:10">
      <c r="A1656" t="str">
        <f t="shared" si="50"/>
        <v>Clelia ROMBAUT</v>
      </c>
      <c r="B1656" t="str">
        <f t="shared" si="51"/>
        <v>TRIATHLON CLUB CHATEAUROUX METROPOLE 36 Benjamin</v>
      </c>
      <c r="C1656" t="s">
        <v>3795</v>
      </c>
      <c r="D1656" t="s">
        <v>3794</v>
      </c>
      <c r="E1656" t="s">
        <v>3793</v>
      </c>
      <c r="F1656" t="s">
        <v>3792</v>
      </c>
      <c r="G1656" t="s">
        <v>120</v>
      </c>
      <c r="H1656" t="s">
        <v>78</v>
      </c>
      <c r="I1656" t="s">
        <v>205</v>
      </c>
      <c r="J1656" t="s">
        <v>22</v>
      </c>
    </row>
    <row r="1657" spans="1:10">
      <c r="A1657" t="str">
        <f t="shared" si="50"/>
        <v>ALEXANDRA SAUDEMONT</v>
      </c>
      <c r="B1657" t="str">
        <f t="shared" si="51"/>
        <v>TRIATHLON CLUB CHATEAUROUX METROPOLE 36 Vétéran</v>
      </c>
      <c r="C1657" t="s">
        <v>3791</v>
      </c>
      <c r="D1657" t="s">
        <v>3790</v>
      </c>
      <c r="E1657" t="s">
        <v>3786</v>
      </c>
      <c r="F1657" t="s">
        <v>3789</v>
      </c>
      <c r="G1657" t="s">
        <v>120</v>
      </c>
      <c r="H1657" t="s">
        <v>78</v>
      </c>
      <c r="I1657" t="s">
        <v>115</v>
      </c>
      <c r="J1657" t="s">
        <v>96</v>
      </c>
    </row>
    <row r="1658" spans="1:10">
      <c r="A1658" t="str">
        <f t="shared" si="50"/>
        <v>MANOEL SAUDEMONT</v>
      </c>
      <c r="B1658" t="str">
        <f t="shared" si="51"/>
        <v>TRIATHLON CLUB CHATEAUROUX METROPOLE 36 Vétéran</v>
      </c>
      <c r="C1658" t="s">
        <v>3788</v>
      </c>
      <c r="D1658" t="s">
        <v>3787</v>
      </c>
      <c r="E1658" t="s">
        <v>3786</v>
      </c>
      <c r="F1658" t="s">
        <v>3785</v>
      </c>
      <c r="G1658" t="s">
        <v>21</v>
      </c>
      <c r="H1658" t="s">
        <v>78</v>
      </c>
      <c r="I1658" t="s">
        <v>84</v>
      </c>
      <c r="J1658" t="s">
        <v>96</v>
      </c>
    </row>
    <row r="1659" spans="1:10">
      <c r="A1659" t="str">
        <f t="shared" si="50"/>
        <v>Lucas TAVEAU</v>
      </c>
      <c r="B1659" t="str">
        <f t="shared" si="51"/>
        <v>TRIATHLON CLUB CHATEAUROUX METROPOLE 36 Senior</v>
      </c>
      <c r="C1659" t="s">
        <v>3784</v>
      </c>
      <c r="D1659" t="s">
        <v>1537</v>
      </c>
      <c r="E1659" t="s">
        <v>3783</v>
      </c>
      <c r="F1659" t="s">
        <v>3782</v>
      </c>
      <c r="G1659" t="s">
        <v>21</v>
      </c>
      <c r="H1659" t="s">
        <v>78</v>
      </c>
      <c r="I1659" t="s">
        <v>84</v>
      </c>
      <c r="J1659" t="s">
        <v>83</v>
      </c>
    </row>
    <row r="1660" spans="1:10">
      <c r="A1660" t="str">
        <f t="shared" si="50"/>
        <v>ANGELINA WILMART</v>
      </c>
      <c r="B1660" t="str">
        <f t="shared" si="51"/>
        <v>TRIATHLON CLUB CHATEAUROUX METROPOLE 36 Senior</v>
      </c>
      <c r="C1660" t="s">
        <v>5893</v>
      </c>
      <c r="D1660" t="s">
        <v>5892</v>
      </c>
      <c r="E1660" t="s">
        <v>5891</v>
      </c>
      <c r="F1660" t="s">
        <v>5890</v>
      </c>
      <c r="G1660" t="s">
        <v>120</v>
      </c>
      <c r="H1660" t="s">
        <v>78</v>
      </c>
      <c r="I1660" t="s">
        <v>84</v>
      </c>
      <c r="J1660" t="s">
        <v>83</v>
      </c>
    </row>
    <row r="1661" spans="1:10">
      <c r="A1661" t="str">
        <f t="shared" si="50"/>
        <v>Alina WURTH</v>
      </c>
      <c r="B1661" t="str">
        <f t="shared" si="51"/>
        <v>TRIATHLON CLUB CHATEAUROUX METROPOLE 36 Senior</v>
      </c>
      <c r="C1661" t="s">
        <v>5889</v>
      </c>
      <c r="D1661" t="s">
        <v>5888</v>
      </c>
      <c r="E1661" t="s">
        <v>5887</v>
      </c>
      <c r="F1661" t="s">
        <v>5886</v>
      </c>
      <c r="G1661" t="s">
        <v>120</v>
      </c>
      <c r="H1661" t="s">
        <v>78</v>
      </c>
      <c r="I1661" t="s">
        <v>84</v>
      </c>
      <c r="J1661" t="s">
        <v>83</v>
      </c>
    </row>
    <row r="1662" spans="1:10">
      <c r="A1662" t="str">
        <f t="shared" si="50"/>
        <v>Emmanuel ALBERT</v>
      </c>
      <c r="B1662" t="str">
        <f t="shared" si="51"/>
        <v>USGN SECTION TRIATHLON Vétéran</v>
      </c>
      <c r="C1662" t="s">
        <v>3781</v>
      </c>
      <c r="D1662" t="s">
        <v>559</v>
      </c>
      <c r="E1662" t="s">
        <v>3780</v>
      </c>
      <c r="F1662" t="s">
        <v>3779</v>
      </c>
      <c r="G1662" t="s">
        <v>21</v>
      </c>
      <c r="H1662" t="s">
        <v>86</v>
      </c>
      <c r="I1662" t="s">
        <v>84</v>
      </c>
      <c r="J1662" t="s">
        <v>96</v>
      </c>
    </row>
    <row r="1663" spans="1:10">
      <c r="A1663" t="str">
        <f t="shared" si="50"/>
        <v>Kevin BLANCHARD</v>
      </c>
      <c r="B1663" t="str">
        <f t="shared" si="51"/>
        <v>USGN SECTION TRIATHLON Senior</v>
      </c>
      <c r="C1663" t="s">
        <v>3778</v>
      </c>
      <c r="D1663" t="s">
        <v>1135</v>
      </c>
      <c r="E1663" t="s">
        <v>3777</v>
      </c>
      <c r="F1663" t="s">
        <v>3776</v>
      </c>
      <c r="G1663" t="s">
        <v>21</v>
      </c>
      <c r="H1663" t="s">
        <v>86</v>
      </c>
      <c r="I1663" t="s">
        <v>84</v>
      </c>
      <c r="J1663" t="s">
        <v>83</v>
      </c>
    </row>
    <row r="1664" spans="1:10">
      <c r="A1664" t="str">
        <f t="shared" si="50"/>
        <v>Nicolas CHAMPIGNY</v>
      </c>
      <c r="B1664" t="str">
        <f t="shared" si="51"/>
        <v>USGN SECTION TRIATHLON Senior</v>
      </c>
      <c r="C1664" t="s">
        <v>3775</v>
      </c>
      <c r="D1664" t="s">
        <v>87</v>
      </c>
      <c r="E1664" t="s">
        <v>3774</v>
      </c>
      <c r="F1664" t="s">
        <v>3773</v>
      </c>
      <c r="G1664" t="s">
        <v>21</v>
      </c>
      <c r="H1664" t="s">
        <v>86</v>
      </c>
      <c r="I1664" t="s">
        <v>84</v>
      </c>
      <c r="J1664" t="s">
        <v>83</v>
      </c>
    </row>
    <row r="1665" spans="1:10">
      <c r="A1665" t="str">
        <f t="shared" si="50"/>
        <v>JEAN CHARRIER</v>
      </c>
      <c r="B1665" t="str">
        <f t="shared" si="51"/>
        <v>USGN SECTION TRIATHLON Vétéran</v>
      </c>
      <c r="C1665" t="s">
        <v>3772</v>
      </c>
      <c r="D1665" t="s">
        <v>537</v>
      </c>
      <c r="E1665" t="s">
        <v>3771</v>
      </c>
      <c r="F1665" t="s">
        <v>3770</v>
      </c>
      <c r="G1665" t="s">
        <v>21</v>
      </c>
      <c r="H1665" t="s">
        <v>86</v>
      </c>
      <c r="I1665" t="s">
        <v>297</v>
      </c>
      <c r="J1665" t="s">
        <v>96</v>
      </c>
    </row>
    <row r="1666" spans="1:10">
      <c r="A1666" t="str">
        <f t="shared" si="50"/>
        <v>Cyrille GALLIEN</v>
      </c>
      <c r="B1666" t="str">
        <f t="shared" si="51"/>
        <v>USGN SECTION TRIATHLON Vétéran</v>
      </c>
      <c r="C1666" t="s">
        <v>3769</v>
      </c>
      <c r="D1666" t="s">
        <v>3768</v>
      </c>
      <c r="E1666" t="s">
        <v>3767</v>
      </c>
      <c r="F1666" t="s">
        <v>3766</v>
      </c>
      <c r="G1666" t="s">
        <v>21</v>
      </c>
      <c r="H1666" t="s">
        <v>86</v>
      </c>
      <c r="I1666" t="s">
        <v>84</v>
      </c>
      <c r="J1666" t="s">
        <v>96</v>
      </c>
    </row>
    <row r="1667" spans="1:10">
      <c r="A1667" t="str">
        <f t="shared" ref="A1667:A1730" si="52">CONCATENATE(D1667," ",E1667)</f>
        <v>David GAUDIN</v>
      </c>
      <c r="B1667" t="str">
        <f t="shared" ref="B1667:B1730" si="53">CONCATENATE(H1667," ",J1667)</f>
        <v>USGN SECTION TRIATHLON Vétéran</v>
      </c>
      <c r="C1667" t="s">
        <v>3765</v>
      </c>
      <c r="D1667" t="s">
        <v>848</v>
      </c>
      <c r="E1667" t="s">
        <v>3764</v>
      </c>
      <c r="F1667" t="s">
        <v>3763</v>
      </c>
      <c r="G1667" t="s">
        <v>21</v>
      </c>
      <c r="H1667" t="s">
        <v>86</v>
      </c>
      <c r="I1667" t="s">
        <v>84</v>
      </c>
      <c r="J1667" t="s">
        <v>96</v>
      </c>
    </row>
    <row r="1668" spans="1:10">
      <c r="A1668" t="str">
        <f t="shared" si="52"/>
        <v>Cyril HALENCAK</v>
      </c>
      <c r="B1668" t="str">
        <f t="shared" si="53"/>
        <v>USGN SECTION TRIATHLON Vétéran</v>
      </c>
      <c r="C1668" t="s">
        <v>3762</v>
      </c>
      <c r="D1668" t="s">
        <v>899</v>
      </c>
      <c r="E1668" t="s">
        <v>3761</v>
      </c>
      <c r="F1668" t="s">
        <v>1164</v>
      </c>
      <c r="G1668" t="s">
        <v>21</v>
      </c>
      <c r="H1668" t="s">
        <v>86</v>
      </c>
      <c r="I1668" t="s">
        <v>115</v>
      </c>
      <c r="J1668" t="s">
        <v>96</v>
      </c>
    </row>
    <row r="1669" spans="1:10">
      <c r="A1669" t="str">
        <f t="shared" si="52"/>
        <v>Bernadette LEFEUVRE</v>
      </c>
      <c r="B1669" t="str">
        <f t="shared" si="53"/>
        <v>USGN SECTION TRIATHLON Vétéran</v>
      </c>
      <c r="C1669" t="s">
        <v>3760</v>
      </c>
      <c r="D1669" t="s">
        <v>3759</v>
      </c>
      <c r="E1669" t="s">
        <v>3758</v>
      </c>
      <c r="F1669" t="s">
        <v>3757</v>
      </c>
      <c r="G1669" t="s">
        <v>120</v>
      </c>
      <c r="H1669" t="s">
        <v>86</v>
      </c>
      <c r="I1669" t="s">
        <v>84</v>
      </c>
      <c r="J1669" t="s">
        <v>96</v>
      </c>
    </row>
    <row r="1670" spans="1:10">
      <c r="A1670" t="str">
        <f t="shared" si="52"/>
        <v>DANY LEMAIRE</v>
      </c>
      <c r="B1670" t="str">
        <f t="shared" si="53"/>
        <v>USGN SECTION TRIATHLON Vétéran</v>
      </c>
      <c r="C1670" t="s">
        <v>3756</v>
      </c>
      <c r="D1670" t="s">
        <v>3103</v>
      </c>
      <c r="E1670" t="s">
        <v>3026</v>
      </c>
      <c r="F1670" t="s">
        <v>3755</v>
      </c>
      <c r="G1670" t="s">
        <v>21</v>
      </c>
      <c r="H1670" t="s">
        <v>86</v>
      </c>
      <c r="I1670" t="s">
        <v>297</v>
      </c>
      <c r="J1670" t="s">
        <v>96</v>
      </c>
    </row>
    <row r="1671" spans="1:10">
      <c r="A1671" t="str">
        <f t="shared" si="52"/>
        <v>Franck MONCHAUX</v>
      </c>
      <c r="B1671" t="str">
        <f t="shared" si="53"/>
        <v>USGN SECTION TRIATHLON Vétéran</v>
      </c>
      <c r="C1671" t="s">
        <v>3754</v>
      </c>
      <c r="D1671" t="s">
        <v>499</v>
      </c>
      <c r="E1671" t="s">
        <v>3753</v>
      </c>
      <c r="F1671" t="s">
        <v>3752</v>
      </c>
      <c r="G1671" t="s">
        <v>21</v>
      </c>
      <c r="H1671" t="s">
        <v>86</v>
      </c>
      <c r="I1671" t="s">
        <v>84</v>
      </c>
      <c r="J1671" t="s">
        <v>96</v>
      </c>
    </row>
    <row r="1672" spans="1:10">
      <c r="A1672" t="str">
        <f t="shared" si="52"/>
        <v>ANDRE MORENO</v>
      </c>
      <c r="B1672" t="str">
        <f t="shared" si="53"/>
        <v>USGN SECTION TRIATHLON Vétéran</v>
      </c>
      <c r="C1672" t="s">
        <v>3751</v>
      </c>
      <c r="D1672" t="s">
        <v>3282</v>
      </c>
      <c r="E1672" t="s">
        <v>3750</v>
      </c>
      <c r="F1672" t="s">
        <v>3749</v>
      </c>
      <c r="G1672" t="s">
        <v>21</v>
      </c>
      <c r="H1672" t="s">
        <v>86</v>
      </c>
      <c r="I1672" t="s">
        <v>84</v>
      </c>
      <c r="J1672" t="s">
        <v>96</v>
      </c>
    </row>
    <row r="1673" spans="1:10">
      <c r="A1673" t="str">
        <f t="shared" si="52"/>
        <v>GERARD PARAT</v>
      </c>
      <c r="B1673" t="str">
        <f t="shared" si="53"/>
        <v>USGN SECTION TRIATHLON Vétéran</v>
      </c>
      <c r="C1673" t="s">
        <v>3748</v>
      </c>
      <c r="D1673" t="s">
        <v>3747</v>
      </c>
      <c r="E1673" t="s">
        <v>3746</v>
      </c>
      <c r="F1673" t="s">
        <v>3745</v>
      </c>
      <c r="G1673" t="s">
        <v>21</v>
      </c>
      <c r="H1673" t="s">
        <v>86</v>
      </c>
      <c r="I1673" t="s">
        <v>84</v>
      </c>
      <c r="J1673" t="s">
        <v>96</v>
      </c>
    </row>
    <row r="1674" spans="1:10">
      <c r="A1674" t="str">
        <f t="shared" si="52"/>
        <v>FABRICE PION</v>
      </c>
      <c r="B1674" t="str">
        <f t="shared" si="53"/>
        <v>USGN SECTION TRIATHLON Vétéran</v>
      </c>
      <c r="C1674" t="s">
        <v>3744</v>
      </c>
      <c r="D1674" t="s">
        <v>1425</v>
      </c>
      <c r="E1674" t="s">
        <v>3743</v>
      </c>
      <c r="F1674" t="s">
        <v>3742</v>
      </c>
      <c r="G1674" t="s">
        <v>21</v>
      </c>
      <c r="H1674" t="s">
        <v>86</v>
      </c>
      <c r="I1674" t="s">
        <v>297</v>
      </c>
      <c r="J1674" t="s">
        <v>96</v>
      </c>
    </row>
    <row r="1675" spans="1:10">
      <c r="A1675" t="str">
        <f t="shared" si="52"/>
        <v>Noah PROUTEAU</v>
      </c>
      <c r="B1675" t="str">
        <f t="shared" si="53"/>
        <v>USGN SECTION TRIATHLON Cadet</v>
      </c>
      <c r="C1675" t="s">
        <v>3741</v>
      </c>
      <c r="D1675" t="s">
        <v>3740</v>
      </c>
      <c r="E1675" t="s">
        <v>3736</v>
      </c>
      <c r="F1675" t="s">
        <v>3739</v>
      </c>
      <c r="G1675" t="s">
        <v>21</v>
      </c>
      <c r="H1675" t="s">
        <v>86</v>
      </c>
      <c r="I1675" t="s">
        <v>205</v>
      </c>
      <c r="J1675" t="s">
        <v>20</v>
      </c>
    </row>
    <row r="1676" spans="1:10">
      <c r="A1676" t="str">
        <f t="shared" si="52"/>
        <v>Felix PROUTEAU</v>
      </c>
      <c r="B1676" t="str">
        <f t="shared" si="53"/>
        <v>USGN SECTION TRIATHLON Vétéran</v>
      </c>
      <c r="C1676" t="s">
        <v>3738</v>
      </c>
      <c r="D1676" t="s">
        <v>3737</v>
      </c>
      <c r="E1676" t="s">
        <v>3736</v>
      </c>
      <c r="F1676" t="s">
        <v>3735</v>
      </c>
      <c r="G1676" t="s">
        <v>21</v>
      </c>
      <c r="H1676" t="s">
        <v>86</v>
      </c>
      <c r="I1676" t="s">
        <v>84</v>
      </c>
      <c r="J1676" t="s">
        <v>96</v>
      </c>
    </row>
    <row r="1677" spans="1:10">
      <c r="A1677" t="str">
        <f t="shared" si="52"/>
        <v>Mathieu SOUBISE</v>
      </c>
      <c r="B1677" t="str">
        <f t="shared" si="53"/>
        <v>USGN SECTION TRIATHLON Senior</v>
      </c>
      <c r="C1677" t="s">
        <v>3734</v>
      </c>
      <c r="D1677" t="s">
        <v>143</v>
      </c>
      <c r="E1677" t="s">
        <v>3733</v>
      </c>
      <c r="F1677" t="s">
        <v>3732</v>
      </c>
      <c r="G1677" t="s">
        <v>21</v>
      </c>
      <c r="H1677" t="s">
        <v>86</v>
      </c>
      <c r="I1677" t="s">
        <v>84</v>
      </c>
      <c r="J1677" t="s">
        <v>83</v>
      </c>
    </row>
    <row r="1678" spans="1:10">
      <c r="A1678" t="str">
        <f t="shared" si="52"/>
        <v>Nicolas THEODET</v>
      </c>
      <c r="B1678" t="str">
        <f t="shared" si="53"/>
        <v>USGN SECTION TRIATHLON Senior</v>
      </c>
      <c r="C1678" t="s">
        <v>3731</v>
      </c>
      <c r="D1678" t="s">
        <v>87</v>
      </c>
      <c r="E1678" t="s">
        <v>3730</v>
      </c>
      <c r="F1678" t="s">
        <v>3729</v>
      </c>
      <c r="G1678" t="s">
        <v>21</v>
      </c>
      <c r="H1678" t="s">
        <v>86</v>
      </c>
      <c r="I1678" t="s">
        <v>84</v>
      </c>
      <c r="J1678" t="s">
        <v>83</v>
      </c>
    </row>
    <row r="1679" spans="1:10">
      <c r="A1679" t="str">
        <f t="shared" si="52"/>
        <v>DE CHAZAL ALIZEE</v>
      </c>
      <c r="B1679" t="str">
        <f t="shared" si="53"/>
        <v>VENDOME TRIATHLON Cadet</v>
      </c>
      <c r="C1679" t="s">
        <v>5737</v>
      </c>
      <c r="D1679" t="s">
        <v>5594</v>
      </c>
      <c r="E1679" t="s">
        <v>5736</v>
      </c>
      <c r="F1679" t="s">
        <v>5735</v>
      </c>
      <c r="G1679" t="s">
        <v>120</v>
      </c>
      <c r="H1679" t="s">
        <v>26</v>
      </c>
      <c r="I1679" t="s">
        <v>259</v>
      </c>
      <c r="J1679" t="s">
        <v>20</v>
      </c>
    </row>
    <row r="1680" spans="1:10">
      <c r="A1680" t="str">
        <f t="shared" si="52"/>
        <v>Patrick ANSELMET</v>
      </c>
      <c r="B1680" t="str">
        <f t="shared" si="53"/>
        <v>VENDOME TRIATHLON Vétéran</v>
      </c>
      <c r="C1680" t="s">
        <v>5734</v>
      </c>
      <c r="D1680" t="s">
        <v>1558</v>
      </c>
      <c r="E1680" t="s">
        <v>5733</v>
      </c>
      <c r="F1680" t="s">
        <v>5732</v>
      </c>
      <c r="G1680" t="s">
        <v>21</v>
      </c>
      <c r="H1680" t="s">
        <v>26</v>
      </c>
      <c r="I1680" t="s">
        <v>84</v>
      </c>
      <c r="J1680" t="s">
        <v>96</v>
      </c>
    </row>
    <row r="1681" spans="1:10">
      <c r="A1681" t="str">
        <f t="shared" si="52"/>
        <v>Laure ANTHEAUME</v>
      </c>
      <c r="B1681" t="str">
        <f t="shared" si="53"/>
        <v>VENDOME TRIATHLON Vétéran</v>
      </c>
      <c r="C1681" t="s">
        <v>5731</v>
      </c>
      <c r="D1681" t="s">
        <v>139</v>
      </c>
      <c r="E1681" t="s">
        <v>5730</v>
      </c>
      <c r="F1681" t="s">
        <v>5729</v>
      </c>
      <c r="G1681" t="s">
        <v>120</v>
      </c>
      <c r="H1681" t="s">
        <v>26</v>
      </c>
      <c r="I1681" t="s">
        <v>84</v>
      </c>
      <c r="J1681" t="s">
        <v>96</v>
      </c>
    </row>
    <row r="1682" spans="1:10">
      <c r="A1682" t="str">
        <f t="shared" si="52"/>
        <v>SEBASTIEN AQUILO</v>
      </c>
      <c r="B1682" t="str">
        <f t="shared" si="53"/>
        <v>VENDOME TRIATHLON Vétéran</v>
      </c>
      <c r="C1682" t="s">
        <v>5728</v>
      </c>
      <c r="D1682" t="s">
        <v>3130</v>
      </c>
      <c r="E1682" t="s">
        <v>5727</v>
      </c>
      <c r="F1682" t="s">
        <v>5726</v>
      </c>
      <c r="G1682" t="s">
        <v>21</v>
      </c>
      <c r="H1682" t="s">
        <v>26</v>
      </c>
      <c r="I1682" t="s">
        <v>84</v>
      </c>
      <c r="J1682" t="s">
        <v>96</v>
      </c>
    </row>
    <row r="1683" spans="1:10">
      <c r="A1683" t="str">
        <f t="shared" si="52"/>
        <v>Michele ARCHAMBAULT</v>
      </c>
      <c r="B1683" t="str">
        <f t="shared" si="53"/>
        <v>VENDOME TRIATHLON Vétéran</v>
      </c>
      <c r="C1683" t="s">
        <v>5725</v>
      </c>
      <c r="D1683" t="s">
        <v>585</v>
      </c>
      <c r="E1683" t="s">
        <v>5724</v>
      </c>
      <c r="F1683" t="s">
        <v>5723</v>
      </c>
      <c r="G1683" t="s">
        <v>120</v>
      </c>
      <c r="H1683" t="s">
        <v>26</v>
      </c>
      <c r="I1683" t="s">
        <v>115</v>
      </c>
      <c r="J1683" t="s">
        <v>96</v>
      </c>
    </row>
    <row r="1684" spans="1:10">
      <c r="A1684" t="str">
        <f t="shared" si="52"/>
        <v>Alice ARCHAMBEAU</v>
      </c>
      <c r="B1684" t="str">
        <f t="shared" si="53"/>
        <v>VENDOME TRIATHLON Vétéran</v>
      </c>
      <c r="C1684" t="s">
        <v>5722</v>
      </c>
      <c r="D1684" t="s">
        <v>4123</v>
      </c>
      <c r="E1684" t="s">
        <v>5721</v>
      </c>
      <c r="F1684" t="s">
        <v>5720</v>
      </c>
      <c r="G1684" t="s">
        <v>120</v>
      </c>
      <c r="H1684" t="s">
        <v>26</v>
      </c>
      <c r="I1684" t="s">
        <v>115</v>
      </c>
      <c r="J1684" t="s">
        <v>96</v>
      </c>
    </row>
    <row r="1685" spans="1:10">
      <c r="A1685" t="str">
        <f t="shared" si="52"/>
        <v>Meggy AURAND</v>
      </c>
      <c r="B1685" t="str">
        <f t="shared" si="53"/>
        <v>VENDOME TRIATHLON Senior</v>
      </c>
      <c r="C1685" t="s">
        <v>5719</v>
      </c>
      <c r="D1685" t="s">
        <v>5718</v>
      </c>
      <c r="E1685" t="s">
        <v>5717</v>
      </c>
      <c r="F1685" t="s">
        <v>5716</v>
      </c>
      <c r="G1685" t="s">
        <v>120</v>
      </c>
      <c r="H1685" t="s">
        <v>26</v>
      </c>
      <c r="I1685" t="s">
        <v>84</v>
      </c>
      <c r="J1685" t="s">
        <v>83</v>
      </c>
    </row>
    <row r="1686" spans="1:10">
      <c r="A1686" t="str">
        <f t="shared" si="52"/>
        <v>David BARBIER</v>
      </c>
      <c r="B1686" t="str">
        <f t="shared" si="53"/>
        <v>VENDOME TRIATHLON Vétéran</v>
      </c>
      <c r="C1686" t="s">
        <v>5885</v>
      </c>
      <c r="D1686" t="s">
        <v>848</v>
      </c>
      <c r="E1686" t="s">
        <v>2859</v>
      </c>
      <c r="F1686" t="s">
        <v>5884</v>
      </c>
      <c r="G1686" t="s">
        <v>21</v>
      </c>
      <c r="H1686" t="s">
        <v>26</v>
      </c>
      <c r="I1686" t="s">
        <v>84</v>
      </c>
      <c r="J1686" t="s">
        <v>96</v>
      </c>
    </row>
    <row r="1687" spans="1:10">
      <c r="A1687" t="str">
        <f t="shared" si="52"/>
        <v>Jordane BARRE</v>
      </c>
      <c r="B1687" t="str">
        <f t="shared" si="53"/>
        <v>VENDOME TRIATHLON Senior</v>
      </c>
      <c r="C1687" t="s">
        <v>5715</v>
      </c>
      <c r="D1687" t="s">
        <v>5714</v>
      </c>
      <c r="E1687" t="s">
        <v>1306</v>
      </c>
      <c r="F1687" t="s">
        <v>5713</v>
      </c>
      <c r="G1687" t="s">
        <v>21</v>
      </c>
      <c r="H1687" t="s">
        <v>26</v>
      </c>
      <c r="I1687" t="s">
        <v>84</v>
      </c>
      <c r="J1687" t="s">
        <v>83</v>
      </c>
    </row>
    <row r="1688" spans="1:10">
      <c r="A1688" t="str">
        <f t="shared" si="52"/>
        <v>ARNAUD BELLESSORT</v>
      </c>
      <c r="B1688" t="str">
        <f t="shared" si="53"/>
        <v>VENDOME TRIATHLON Vétéran</v>
      </c>
      <c r="C1688" t="s">
        <v>5712</v>
      </c>
      <c r="D1688" t="s">
        <v>2652</v>
      </c>
      <c r="E1688" t="s">
        <v>5711</v>
      </c>
      <c r="F1688" t="s">
        <v>5710</v>
      </c>
      <c r="G1688" t="s">
        <v>21</v>
      </c>
      <c r="H1688" t="s">
        <v>26</v>
      </c>
      <c r="I1688" t="s">
        <v>84</v>
      </c>
      <c r="J1688" t="s">
        <v>96</v>
      </c>
    </row>
    <row r="1689" spans="1:10">
      <c r="A1689" t="str">
        <f t="shared" si="52"/>
        <v>Nicolas BERNARDON</v>
      </c>
      <c r="B1689" t="str">
        <f t="shared" si="53"/>
        <v>VENDOME TRIATHLON Vétéran</v>
      </c>
      <c r="C1689" t="s">
        <v>5709</v>
      </c>
      <c r="D1689" t="s">
        <v>87</v>
      </c>
      <c r="E1689" t="s">
        <v>5708</v>
      </c>
      <c r="F1689" t="s">
        <v>5707</v>
      </c>
      <c r="G1689" t="s">
        <v>21</v>
      </c>
      <c r="H1689" t="s">
        <v>26</v>
      </c>
      <c r="I1689" t="s">
        <v>84</v>
      </c>
      <c r="J1689" t="s">
        <v>96</v>
      </c>
    </row>
    <row r="1690" spans="1:10">
      <c r="A1690" t="str">
        <f t="shared" si="52"/>
        <v>ROBIN BETTOLO</v>
      </c>
      <c r="B1690" t="str">
        <f t="shared" si="53"/>
        <v>VENDOME TRIATHLON Senior</v>
      </c>
      <c r="C1690" t="s">
        <v>5883</v>
      </c>
      <c r="D1690" t="s">
        <v>1863</v>
      </c>
      <c r="E1690" t="s">
        <v>5705</v>
      </c>
      <c r="F1690" t="s">
        <v>5882</v>
      </c>
      <c r="G1690" t="s">
        <v>21</v>
      </c>
      <c r="H1690" t="s">
        <v>26</v>
      </c>
      <c r="I1690" t="s">
        <v>84</v>
      </c>
      <c r="J1690" t="s">
        <v>83</v>
      </c>
    </row>
    <row r="1691" spans="1:10">
      <c r="A1691" t="str">
        <f t="shared" si="52"/>
        <v>ALAIN BETTOLO</v>
      </c>
      <c r="B1691" t="str">
        <f t="shared" si="53"/>
        <v>VENDOME TRIATHLON Vétéran</v>
      </c>
      <c r="C1691" t="s">
        <v>5706</v>
      </c>
      <c r="D1691" t="s">
        <v>300</v>
      </c>
      <c r="E1691" t="s">
        <v>5705</v>
      </c>
      <c r="F1691" t="s">
        <v>5704</v>
      </c>
      <c r="G1691" t="s">
        <v>21</v>
      </c>
      <c r="H1691" t="s">
        <v>26</v>
      </c>
      <c r="I1691" t="s">
        <v>84</v>
      </c>
      <c r="J1691" t="s">
        <v>96</v>
      </c>
    </row>
    <row r="1692" spans="1:10">
      <c r="A1692" t="str">
        <f t="shared" si="52"/>
        <v>Catherine BEUZEBOC</v>
      </c>
      <c r="B1692" t="str">
        <f t="shared" si="53"/>
        <v>VENDOME TRIATHLON Vétéran</v>
      </c>
      <c r="C1692" t="s">
        <v>5703</v>
      </c>
      <c r="D1692" t="s">
        <v>3616</v>
      </c>
      <c r="E1692" t="s">
        <v>5699</v>
      </c>
      <c r="F1692" t="s">
        <v>5702</v>
      </c>
      <c r="G1692" t="s">
        <v>120</v>
      </c>
      <c r="H1692" t="s">
        <v>26</v>
      </c>
      <c r="I1692" t="s">
        <v>115</v>
      </c>
      <c r="J1692" t="s">
        <v>96</v>
      </c>
    </row>
    <row r="1693" spans="1:10">
      <c r="A1693" t="str">
        <f t="shared" si="52"/>
        <v>Charlemagne BEUZEBOC</v>
      </c>
      <c r="B1693" t="str">
        <f t="shared" si="53"/>
        <v>VENDOME TRIATHLON Vétéran</v>
      </c>
      <c r="C1693" t="s">
        <v>5701</v>
      </c>
      <c r="D1693" t="s">
        <v>5700</v>
      </c>
      <c r="E1693" t="s">
        <v>5699</v>
      </c>
      <c r="F1693" t="s">
        <v>5698</v>
      </c>
      <c r="G1693" t="s">
        <v>21</v>
      </c>
      <c r="H1693" t="s">
        <v>26</v>
      </c>
      <c r="I1693" t="s">
        <v>115</v>
      </c>
      <c r="J1693" t="s">
        <v>96</v>
      </c>
    </row>
    <row r="1694" spans="1:10">
      <c r="A1694" t="str">
        <f t="shared" si="52"/>
        <v>Clarisse BONSIGNE</v>
      </c>
      <c r="B1694" t="str">
        <f t="shared" si="53"/>
        <v>VENDOME TRIATHLON Senior</v>
      </c>
      <c r="C1694" t="s">
        <v>5697</v>
      </c>
      <c r="D1694" t="s">
        <v>619</v>
      </c>
      <c r="E1694" t="s">
        <v>5696</v>
      </c>
      <c r="F1694" t="s">
        <v>5695</v>
      </c>
      <c r="G1694" t="s">
        <v>120</v>
      </c>
      <c r="H1694" t="s">
        <v>26</v>
      </c>
      <c r="I1694" t="s">
        <v>115</v>
      </c>
      <c r="J1694" t="s">
        <v>83</v>
      </c>
    </row>
    <row r="1695" spans="1:10">
      <c r="A1695" t="str">
        <f t="shared" si="52"/>
        <v>Noah BOSSARD</v>
      </c>
      <c r="B1695" t="str">
        <f t="shared" si="53"/>
        <v>VENDOME TRIATHLON Poussin</v>
      </c>
      <c r="C1695" t="s">
        <v>5694</v>
      </c>
      <c r="D1695" t="s">
        <v>3740</v>
      </c>
      <c r="E1695" t="s">
        <v>5693</v>
      </c>
      <c r="F1695" t="s">
        <v>5692</v>
      </c>
      <c r="G1695" t="s">
        <v>21</v>
      </c>
      <c r="H1695" t="s">
        <v>26</v>
      </c>
      <c r="I1695" t="s">
        <v>205</v>
      </c>
      <c r="J1695" t="s">
        <v>35</v>
      </c>
    </row>
    <row r="1696" spans="1:10">
      <c r="A1696" t="str">
        <f t="shared" si="52"/>
        <v>Nora BOSSET</v>
      </c>
      <c r="B1696" t="str">
        <f t="shared" si="53"/>
        <v>VENDOME TRIATHLON Benjamin</v>
      </c>
      <c r="C1696" t="s">
        <v>5691</v>
      </c>
      <c r="D1696" t="s">
        <v>5690</v>
      </c>
      <c r="E1696" t="s">
        <v>5689</v>
      </c>
      <c r="F1696" t="s">
        <v>5688</v>
      </c>
      <c r="G1696" t="s">
        <v>120</v>
      </c>
      <c r="H1696" t="s">
        <v>26</v>
      </c>
      <c r="I1696" t="s">
        <v>205</v>
      </c>
      <c r="J1696" t="s">
        <v>22</v>
      </c>
    </row>
    <row r="1697" spans="1:10">
      <c r="A1697" t="str">
        <f t="shared" si="52"/>
        <v>Eliott BOUCHER</v>
      </c>
      <c r="B1697" t="str">
        <f t="shared" si="53"/>
        <v>VENDOME TRIATHLON Minime</v>
      </c>
      <c r="C1697" t="s">
        <v>5687</v>
      </c>
      <c r="D1697" t="s">
        <v>794</v>
      </c>
      <c r="E1697" t="s">
        <v>2608</v>
      </c>
      <c r="F1697" t="s">
        <v>5686</v>
      </c>
      <c r="G1697" t="s">
        <v>21</v>
      </c>
      <c r="H1697" t="s">
        <v>26</v>
      </c>
      <c r="I1697" t="s">
        <v>205</v>
      </c>
      <c r="J1697" t="s">
        <v>23</v>
      </c>
    </row>
    <row r="1698" spans="1:10">
      <c r="A1698" t="str">
        <f t="shared" si="52"/>
        <v>EMMANUEL BOUDET</v>
      </c>
      <c r="B1698" t="str">
        <f t="shared" si="53"/>
        <v>VENDOME TRIATHLON Vétéran</v>
      </c>
      <c r="C1698" t="s">
        <v>5881</v>
      </c>
      <c r="D1698" t="s">
        <v>2249</v>
      </c>
      <c r="E1698" t="s">
        <v>5682</v>
      </c>
      <c r="F1698" t="s">
        <v>5880</v>
      </c>
      <c r="G1698" t="s">
        <v>21</v>
      </c>
      <c r="H1698" t="s">
        <v>26</v>
      </c>
      <c r="I1698" t="s">
        <v>84</v>
      </c>
      <c r="J1698" t="s">
        <v>96</v>
      </c>
    </row>
    <row r="1699" spans="1:10">
      <c r="A1699" t="str">
        <f t="shared" si="52"/>
        <v>Sophie BOUDET</v>
      </c>
      <c r="B1699" t="str">
        <f t="shared" si="53"/>
        <v>VENDOME TRIATHLON Vétéran</v>
      </c>
      <c r="C1699" t="s">
        <v>5879</v>
      </c>
      <c r="D1699" t="s">
        <v>5507</v>
      </c>
      <c r="E1699" t="s">
        <v>5682</v>
      </c>
      <c r="F1699" t="s">
        <v>5878</v>
      </c>
      <c r="G1699" t="s">
        <v>120</v>
      </c>
      <c r="H1699" t="s">
        <v>26</v>
      </c>
      <c r="I1699" t="s">
        <v>84</v>
      </c>
      <c r="J1699" t="s">
        <v>96</v>
      </c>
    </row>
    <row r="1700" spans="1:10">
      <c r="A1700" t="str">
        <f t="shared" si="52"/>
        <v>Paul BOUDET</v>
      </c>
      <c r="B1700" t="str">
        <f t="shared" si="53"/>
        <v>VENDOME TRIATHLON Pupille</v>
      </c>
      <c r="C1700" t="s">
        <v>5685</v>
      </c>
      <c r="D1700" t="s">
        <v>1107</v>
      </c>
      <c r="E1700" t="s">
        <v>5682</v>
      </c>
      <c r="F1700" t="s">
        <v>5684</v>
      </c>
      <c r="G1700" t="s">
        <v>21</v>
      </c>
      <c r="H1700" t="s">
        <v>26</v>
      </c>
      <c r="I1700" t="s">
        <v>259</v>
      </c>
      <c r="J1700" t="s">
        <v>32</v>
      </c>
    </row>
    <row r="1701" spans="1:10">
      <c r="A1701" t="str">
        <f t="shared" si="52"/>
        <v>Alice BOUDET</v>
      </c>
      <c r="B1701" t="str">
        <f t="shared" si="53"/>
        <v>VENDOME TRIATHLON Benjamin</v>
      </c>
      <c r="C1701" t="s">
        <v>5683</v>
      </c>
      <c r="D1701" t="s">
        <v>4123</v>
      </c>
      <c r="E1701" t="s">
        <v>5682</v>
      </c>
      <c r="F1701" t="s">
        <v>5681</v>
      </c>
      <c r="G1701" t="s">
        <v>120</v>
      </c>
      <c r="H1701" t="s">
        <v>26</v>
      </c>
      <c r="I1701" t="s">
        <v>259</v>
      </c>
      <c r="J1701" t="s">
        <v>22</v>
      </c>
    </row>
    <row r="1702" spans="1:10">
      <c r="A1702" t="str">
        <f t="shared" si="52"/>
        <v>JULIEN BOYER</v>
      </c>
      <c r="B1702" t="str">
        <f t="shared" si="53"/>
        <v>VENDOME TRIATHLON Benjamin</v>
      </c>
      <c r="C1702" t="s">
        <v>5680</v>
      </c>
      <c r="D1702" t="s">
        <v>1943</v>
      </c>
      <c r="E1702" t="s">
        <v>1262</v>
      </c>
      <c r="F1702" t="s">
        <v>5679</v>
      </c>
      <c r="G1702" t="s">
        <v>21</v>
      </c>
      <c r="H1702" t="s">
        <v>26</v>
      </c>
      <c r="I1702" t="s">
        <v>205</v>
      </c>
      <c r="J1702" t="s">
        <v>22</v>
      </c>
    </row>
    <row r="1703" spans="1:10">
      <c r="A1703" t="str">
        <f t="shared" si="52"/>
        <v>MARGOT BRAZILIER</v>
      </c>
      <c r="B1703" t="str">
        <f t="shared" si="53"/>
        <v>VENDOME TRIATHLON Cadet</v>
      </c>
      <c r="C1703" t="s">
        <v>5678</v>
      </c>
      <c r="D1703" t="s">
        <v>5677</v>
      </c>
      <c r="E1703" t="s">
        <v>5669</v>
      </c>
      <c r="F1703" t="s">
        <v>5676</v>
      </c>
      <c r="G1703" t="s">
        <v>120</v>
      </c>
      <c r="H1703" t="s">
        <v>26</v>
      </c>
      <c r="I1703" t="s">
        <v>205</v>
      </c>
      <c r="J1703" t="s">
        <v>20</v>
      </c>
    </row>
    <row r="1704" spans="1:10">
      <c r="A1704" t="str">
        <f t="shared" si="52"/>
        <v>Madeleine BRAZILIER</v>
      </c>
      <c r="B1704" t="str">
        <f t="shared" si="53"/>
        <v>VENDOME TRIATHLON Pupille</v>
      </c>
      <c r="C1704" t="s">
        <v>5675</v>
      </c>
      <c r="D1704" t="s">
        <v>5674</v>
      </c>
      <c r="E1704" t="s">
        <v>5669</v>
      </c>
      <c r="F1704" t="s">
        <v>5673</v>
      </c>
      <c r="G1704" t="s">
        <v>120</v>
      </c>
      <c r="H1704" t="s">
        <v>26</v>
      </c>
      <c r="I1704" t="s">
        <v>205</v>
      </c>
      <c r="J1704" t="s">
        <v>32</v>
      </c>
    </row>
    <row r="1705" spans="1:10">
      <c r="A1705" t="str">
        <f t="shared" si="52"/>
        <v>Severine BRAZILIER</v>
      </c>
      <c r="B1705" t="str">
        <f t="shared" si="53"/>
        <v>VENDOME TRIATHLON Vétéran</v>
      </c>
      <c r="C1705" t="s">
        <v>5672</v>
      </c>
      <c r="D1705" t="s">
        <v>3547</v>
      </c>
      <c r="E1705" t="s">
        <v>5669</v>
      </c>
      <c r="F1705" t="s">
        <v>5671</v>
      </c>
      <c r="G1705" t="s">
        <v>120</v>
      </c>
      <c r="H1705" t="s">
        <v>26</v>
      </c>
      <c r="I1705" t="s">
        <v>84</v>
      </c>
      <c r="J1705" t="s">
        <v>96</v>
      </c>
    </row>
    <row r="1706" spans="1:10">
      <c r="A1706" t="str">
        <f t="shared" si="52"/>
        <v>BENOIT BRAZILIER</v>
      </c>
      <c r="B1706" t="str">
        <f t="shared" si="53"/>
        <v>VENDOME TRIATHLON Vétéran</v>
      </c>
      <c r="C1706" t="s">
        <v>5670</v>
      </c>
      <c r="D1706" t="s">
        <v>1299</v>
      </c>
      <c r="E1706" t="s">
        <v>5669</v>
      </c>
      <c r="F1706" t="s">
        <v>5668</v>
      </c>
      <c r="G1706" t="s">
        <v>21</v>
      </c>
      <c r="H1706" t="s">
        <v>26</v>
      </c>
      <c r="I1706" t="s">
        <v>84</v>
      </c>
      <c r="J1706" t="s">
        <v>96</v>
      </c>
    </row>
    <row r="1707" spans="1:10">
      <c r="A1707" t="str">
        <f t="shared" si="52"/>
        <v>EMMA BREDON  SOULIS</v>
      </c>
      <c r="B1707" t="str">
        <f t="shared" si="53"/>
        <v>VENDOME TRIATHLON Cadet</v>
      </c>
      <c r="C1707" t="s">
        <v>5667</v>
      </c>
      <c r="D1707" t="s">
        <v>361</v>
      </c>
      <c r="E1707" t="s">
        <v>5666</v>
      </c>
      <c r="F1707" t="s">
        <v>5665</v>
      </c>
      <c r="G1707" t="s">
        <v>120</v>
      </c>
      <c r="H1707" t="s">
        <v>26</v>
      </c>
      <c r="I1707" t="s">
        <v>205</v>
      </c>
      <c r="J1707" t="s">
        <v>20</v>
      </c>
    </row>
    <row r="1708" spans="1:10">
      <c r="A1708" t="str">
        <f t="shared" si="52"/>
        <v>Jade BREDON SOULIS</v>
      </c>
      <c r="B1708" t="str">
        <f t="shared" si="53"/>
        <v>VENDOME TRIATHLON Benjamin</v>
      </c>
      <c r="C1708" t="s">
        <v>5664</v>
      </c>
      <c r="D1708" t="s">
        <v>1551</v>
      </c>
      <c r="E1708" t="s">
        <v>5663</v>
      </c>
      <c r="F1708" t="s">
        <v>5662</v>
      </c>
      <c r="G1708" t="s">
        <v>120</v>
      </c>
      <c r="H1708" t="s">
        <v>26</v>
      </c>
      <c r="I1708" t="s">
        <v>205</v>
      </c>
      <c r="J1708" t="s">
        <v>22</v>
      </c>
    </row>
    <row r="1709" spans="1:10">
      <c r="A1709" t="str">
        <f t="shared" si="52"/>
        <v>Corentin BREMAUD</v>
      </c>
      <c r="B1709" t="str">
        <f t="shared" si="53"/>
        <v>VENDOME TRIATHLON Pupille</v>
      </c>
      <c r="C1709" t="s">
        <v>5661</v>
      </c>
      <c r="D1709" t="s">
        <v>410</v>
      </c>
      <c r="E1709" t="s">
        <v>5658</v>
      </c>
      <c r="F1709" t="s">
        <v>5660</v>
      </c>
      <c r="G1709" t="s">
        <v>21</v>
      </c>
      <c r="H1709" t="s">
        <v>26</v>
      </c>
      <c r="I1709" t="s">
        <v>205</v>
      </c>
      <c r="J1709" t="s">
        <v>32</v>
      </c>
    </row>
    <row r="1710" spans="1:10">
      <c r="A1710" t="str">
        <f t="shared" si="52"/>
        <v>Thomas BREMAUD</v>
      </c>
      <c r="B1710" t="str">
        <f t="shared" si="53"/>
        <v>VENDOME TRIATHLON Poussin</v>
      </c>
      <c r="C1710" t="s">
        <v>5659</v>
      </c>
      <c r="D1710" t="s">
        <v>135</v>
      </c>
      <c r="E1710" t="s">
        <v>5658</v>
      </c>
      <c r="F1710" t="s">
        <v>5657</v>
      </c>
      <c r="G1710" t="s">
        <v>21</v>
      </c>
      <c r="H1710" t="s">
        <v>26</v>
      </c>
      <c r="I1710" t="s">
        <v>205</v>
      </c>
      <c r="J1710" t="s">
        <v>35</v>
      </c>
    </row>
    <row r="1711" spans="1:10">
      <c r="A1711" t="str">
        <f t="shared" si="52"/>
        <v>Gabin BRETON</v>
      </c>
      <c r="B1711" t="str">
        <f t="shared" si="53"/>
        <v>VENDOME TRIATHLON Poussin</v>
      </c>
      <c r="C1711" t="s">
        <v>5656</v>
      </c>
      <c r="D1711" t="s">
        <v>2038</v>
      </c>
      <c r="E1711" t="s">
        <v>1258</v>
      </c>
      <c r="F1711" t="s">
        <v>5655</v>
      </c>
      <c r="G1711" t="s">
        <v>21</v>
      </c>
      <c r="H1711" t="s">
        <v>26</v>
      </c>
      <c r="I1711" t="s">
        <v>205</v>
      </c>
      <c r="J1711" t="s">
        <v>35</v>
      </c>
    </row>
    <row r="1712" spans="1:10">
      <c r="A1712" t="str">
        <f t="shared" si="52"/>
        <v>Clelia BRETON</v>
      </c>
      <c r="B1712" t="str">
        <f t="shared" si="53"/>
        <v>VENDOME TRIATHLON Pupille</v>
      </c>
      <c r="C1712" t="s">
        <v>5654</v>
      </c>
      <c r="D1712" t="s">
        <v>3794</v>
      </c>
      <c r="E1712" t="s">
        <v>1258</v>
      </c>
      <c r="F1712" t="s">
        <v>5653</v>
      </c>
      <c r="G1712" t="s">
        <v>120</v>
      </c>
      <c r="H1712" t="s">
        <v>26</v>
      </c>
      <c r="I1712" t="s">
        <v>205</v>
      </c>
      <c r="J1712" t="s">
        <v>32</v>
      </c>
    </row>
    <row r="1713" spans="1:10">
      <c r="A1713" t="str">
        <f t="shared" si="52"/>
        <v>Sophie BRETON</v>
      </c>
      <c r="B1713" t="str">
        <f t="shared" si="53"/>
        <v>VENDOME TRIATHLON Senior</v>
      </c>
      <c r="C1713" t="s">
        <v>5652</v>
      </c>
      <c r="D1713" t="s">
        <v>5507</v>
      </c>
      <c r="E1713" t="s">
        <v>1258</v>
      </c>
      <c r="F1713" t="s">
        <v>5651</v>
      </c>
      <c r="G1713" t="s">
        <v>120</v>
      </c>
      <c r="H1713" t="s">
        <v>26</v>
      </c>
      <c r="I1713" t="s">
        <v>115</v>
      </c>
      <c r="J1713" t="s">
        <v>83</v>
      </c>
    </row>
    <row r="1714" spans="1:10">
      <c r="A1714" t="str">
        <f t="shared" si="52"/>
        <v>Lena CADORET</v>
      </c>
      <c r="B1714" t="str">
        <f t="shared" si="53"/>
        <v>VENDOME TRIATHLON Senior</v>
      </c>
      <c r="C1714" t="s">
        <v>5650</v>
      </c>
      <c r="D1714" t="s">
        <v>5649</v>
      </c>
      <c r="E1714" t="s">
        <v>5648</v>
      </c>
      <c r="F1714" t="s">
        <v>5647</v>
      </c>
      <c r="G1714" t="s">
        <v>120</v>
      </c>
      <c r="H1714" t="s">
        <v>26</v>
      </c>
      <c r="I1714" t="s">
        <v>115</v>
      </c>
      <c r="J1714" t="s">
        <v>83</v>
      </c>
    </row>
    <row r="1715" spans="1:10">
      <c r="A1715" t="str">
        <f t="shared" si="52"/>
        <v>Laure CALMELET</v>
      </c>
      <c r="B1715" t="str">
        <f t="shared" si="53"/>
        <v>VENDOME TRIATHLON Senior</v>
      </c>
      <c r="C1715" t="s">
        <v>5646</v>
      </c>
      <c r="D1715" t="s">
        <v>139</v>
      </c>
      <c r="E1715" t="s">
        <v>5645</v>
      </c>
      <c r="F1715" t="s">
        <v>5644</v>
      </c>
      <c r="G1715" t="s">
        <v>120</v>
      </c>
      <c r="H1715" t="s">
        <v>26</v>
      </c>
      <c r="I1715" t="s">
        <v>84</v>
      </c>
      <c r="J1715" t="s">
        <v>83</v>
      </c>
    </row>
    <row r="1716" spans="1:10">
      <c r="A1716" t="str">
        <f t="shared" si="52"/>
        <v>Nathalie CANLER</v>
      </c>
      <c r="B1716" t="str">
        <f t="shared" si="53"/>
        <v>VENDOME TRIATHLON Vétéran</v>
      </c>
      <c r="C1716" t="s">
        <v>5643</v>
      </c>
      <c r="D1716" t="s">
        <v>674</v>
      </c>
      <c r="E1716" t="s">
        <v>5642</v>
      </c>
      <c r="F1716" t="s">
        <v>5641</v>
      </c>
      <c r="G1716" t="s">
        <v>120</v>
      </c>
      <c r="H1716" t="s">
        <v>26</v>
      </c>
      <c r="I1716" t="s">
        <v>115</v>
      </c>
      <c r="J1716" t="s">
        <v>96</v>
      </c>
    </row>
    <row r="1717" spans="1:10">
      <c r="A1717" t="str">
        <f t="shared" si="52"/>
        <v>ANELISE CARLIER</v>
      </c>
      <c r="B1717" t="str">
        <f t="shared" si="53"/>
        <v>VENDOME TRIATHLON Vétéran</v>
      </c>
      <c r="C1717" t="s">
        <v>5640</v>
      </c>
      <c r="D1717" t="s">
        <v>5639</v>
      </c>
      <c r="E1717" t="s">
        <v>5638</v>
      </c>
      <c r="F1717" t="s">
        <v>5637</v>
      </c>
      <c r="G1717" t="s">
        <v>120</v>
      </c>
      <c r="H1717" t="s">
        <v>26</v>
      </c>
      <c r="I1717" t="s">
        <v>84</v>
      </c>
      <c r="J1717" t="s">
        <v>96</v>
      </c>
    </row>
    <row r="1718" spans="1:10">
      <c r="A1718" t="str">
        <f t="shared" si="52"/>
        <v>MARTIN CARRE</v>
      </c>
      <c r="B1718" t="str">
        <f t="shared" si="53"/>
        <v>VENDOME TRIATHLON Poussin</v>
      </c>
      <c r="C1718" t="s">
        <v>5636</v>
      </c>
      <c r="D1718" t="s">
        <v>871</v>
      </c>
      <c r="E1718" t="s">
        <v>5635</v>
      </c>
      <c r="F1718" t="s">
        <v>5634</v>
      </c>
      <c r="G1718" t="s">
        <v>21</v>
      </c>
      <c r="H1718" t="s">
        <v>26</v>
      </c>
      <c r="I1718" t="s">
        <v>205</v>
      </c>
      <c r="J1718" t="s">
        <v>35</v>
      </c>
    </row>
    <row r="1719" spans="1:10">
      <c r="A1719" t="str">
        <f t="shared" si="52"/>
        <v>Angelique CHANTIER</v>
      </c>
      <c r="B1719" t="str">
        <f t="shared" si="53"/>
        <v>VENDOME TRIATHLON Vétéran</v>
      </c>
      <c r="C1719" t="s">
        <v>5633</v>
      </c>
      <c r="D1719" t="s">
        <v>5632</v>
      </c>
      <c r="E1719" t="s">
        <v>5631</v>
      </c>
      <c r="F1719" t="s">
        <v>5630</v>
      </c>
      <c r="G1719" t="s">
        <v>120</v>
      </c>
      <c r="H1719" t="s">
        <v>26</v>
      </c>
      <c r="I1719" t="s">
        <v>84</v>
      </c>
      <c r="J1719" t="s">
        <v>96</v>
      </c>
    </row>
    <row r="1720" spans="1:10">
      <c r="A1720" t="str">
        <f t="shared" si="52"/>
        <v>ARTHUR CHAUSSIVERT</v>
      </c>
      <c r="B1720" t="str">
        <f t="shared" si="53"/>
        <v>VENDOME TRIATHLON Senior</v>
      </c>
      <c r="C1720" t="s">
        <v>5629</v>
      </c>
      <c r="D1720" t="s">
        <v>5628</v>
      </c>
      <c r="E1720" t="s">
        <v>5625</v>
      </c>
      <c r="F1720" t="s">
        <v>5627</v>
      </c>
      <c r="G1720" t="s">
        <v>21</v>
      </c>
      <c r="H1720" t="s">
        <v>26</v>
      </c>
      <c r="I1720" t="s">
        <v>84</v>
      </c>
      <c r="J1720" t="s">
        <v>83</v>
      </c>
    </row>
    <row r="1721" spans="1:10">
      <c r="A1721" t="str">
        <f t="shared" si="52"/>
        <v>GUILLAUME CHAUSSIVERT</v>
      </c>
      <c r="B1721" t="str">
        <f t="shared" si="53"/>
        <v>VENDOME TRIATHLON Senior</v>
      </c>
      <c r="C1721" t="s">
        <v>5626</v>
      </c>
      <c r="D1721" t="s">
        <v>1036</v>
      </c>
      <c r="E1721" t="s">
        <v>5625</v>
      </c>
      <c r="F1721" t="s">
        <v>5624</v>
      </c>
      <c r="G1721" t="s">
        <v>21</v>
      </c>
      <c r="H1721" t="s">
        <v>26</v>
      </c>
      <c r="I1721" t="s">
        <v>84</v>
      </c>
      <c r="J1721" t="s">
        <v>83</v>
      </c>
    </row>
    <row r="1722" spans="1:10">
      <c r="A1722" t="str">
        <f t="shared" si="52"/>
        <v>Maxence CHAUVEAU</v>
      </c>
      <c r="B1722" t="str">
        <f t="shared" si="53"/>
        <v>VENDOME TRIATHLON Poussin</v>
      </c>
      <c r="C1722" t="s">
        <v>5623</v>
      </c>
      <c r="D1722" t="s">
        <v>1914</v>
      </c>
      <c r="E1722" t="s">
        <v>5619</v>
      </c>
      <c r="F1722" t="s">
        <v>5019</v>
      </c>
      <c r="G1722" t="s">
        <v>21</v>
      </c>
      <c r="H1722" t="s">
        <v>26</v>
      </c>
      <c r="I1722" t="s">
        <v>205</v>
      </c>
      <c r="J1722" t="s">
        <v>35</v>
      </c>
    </row>
    <row r="1723" spans="1:10">
      <c r="A1723" t="str">
        <f t="shared" si="52"/>
        <v>Julie CHAUVEAU</v>
      </c>
      <c r="B1723" t="str">
        <f t="shared" si="53"/>
        <v>VENDOME TRIATHLON Vétéran</v>
      </c>
      <c r="C1723" t="s">
        <v>5622</v>
      </c>
      <c r="D1723" t="s">
        <v>1640</v>
      </c>
      <c r="E1723" t="s">
        <v>5619</v>
      </c>
      <c r="F1723" t="s">
        <v>5621</v>
      </c>
      <c r="G1723" t="s">
        <v>120</v>
      </c>
      <c r="H1723" t="s">
        <v>26</v>
      </c>
      <c r="I1723" t="s">
        <v>115</v>
      </c>
      <c r="J1723" t="s">
        <v>96</v>
      </c>
    </row>
    <row r="1724" spans="1:10">
      <c r="A1724" t="str">
        <f t="shared" si="52"/>
        <v>Louise CHAUVEAU</v>
      </c>
      <c r="B1724" t="str">
        <f t="shared" si="53"/>
        <v>VENDOME TRIATHLON Pupille</v>
      </c>
      <c r="C1724" t="s">
        <v>5620</v>
      </c>
      <c r="D1724" t="s">
        <v>312</v>
      </c>
      <c r="E1724" t="s">
        <v>5619</v>
      </c>
      <c r="F1724" t="s">
        <v>5618</v>
      </c>
      <c r="G1724" t="s">
        <v>120</v>
      </c>
      <c r="H1724" t="s">
        <v>26</v>
      </c>
      <c r="I1724" t="s">
        <v>205</v>
      </c>
      <c r="J1724" t="s">
        <v>32</v>
      </c>
    </row>
    <row r="1725" spans="1:10">
      <c r="A1725" t="str">
        <f t="shared" si="52"/>
        <v>JOSETTE CHEVET</v>
      </c>
      <c r="B1725" t="str">
        <f t="shared" si="53"/>
        <v>VENDOME TRIATHLON Vétéran</v>
      </c>
      <c r="C1725" t="s">
        <v>5617</v>
      </c>
      <c r="D1725" t="s">
        <v>5616</v>
      </c>
      <c r="E1725" t="s">
        <v>5615</v>
      </c>
      <c r="F1725" t="s">
        <v>5614</v>
      </c>
      <c r="G1725" t="s">
        <v>120</v>
      </c>
      <c r="H1725" t="s">
        <v>26</v>
      </c>
      <c r="I1725" t="s">
        <v>115</v>
      </c>
      <c r="J1725" t="s">
        <v>96</v>
      </c>
    </row>
    <row r="1726" spans="1:10">
      <c r="A1726" t="str">
        <f t="shared" si="52"/>
        <v>MELANIE CORMIER</v>
      </c>
      <c r="B1726" t="str">
        <f t="shared" si="53"/>
        <v>VENDOME TRIATHLON Vétéran</v>
      </c>
      <c r="C1726" t="s">
        <v>5613</v>
      </c>
      <c r="D1726" t="s">
        <v>5612</v>
      </c>
      <c r="E1726" t="s">
        <v>2225</v>
      </c>
      <c r="F1726" t="s">
        <v>1862</v>
      </c>
      <c r="G1726" t="s">
        <v>120</v>
      </c>
      <c r="H1726" t="s">
        <v>26</v>
      </c>
      <c r="I1726" t="s">
        <v>115</v>
      </c>
      <c r="J1726" t="s">
        <v>96</v>
      </c>
    </row>
    <row r="1727" spans="1:10">
      <c r="A1727" t="str">
        <f t="shared" si="52"/>
        <v>Vanessa COTTEL</v>
      </c>
      <c r="B1727" t="str">
        <f t="shared" si="53"/>
        <v>VENDOME TRIATHLON Vétéran</v>
      </c>
      <c r="C1727" t="s">
        <v>5611</v>
      </c>
      <c r="D1727" t="s">
        <v>295</v>
      </c>
      <c r="E1727" t="s">
        <v>5610</v>
      </c>
      <c r="F1727" t="s">
        <v>5609</v>
      </c>
      <c r="G1727" t="s">
        <v>120</v>
      </c>
      <c r="H1727" t="s">
        <v>26</v>
      </c>
      <c r="I1727" t="s">
        <v>115</v>
      </c>
      <c r="J1727" t="s">
        <v>96</v>
      </c>
    </row>
    <row r="1728" spans="1:10">
      <c r="A1728" t="str">
        <f t="shared" si="52"/>
        <v>Alexian COURTEMANCHE</v>
      </c>
      <c r="B1728" t="str">
        <f t="shared" si="53"/>
        <v>VENDOME TRIATHLON Benjamin</v>
      </c>
      <c r="C1728" t="s">
        <v>5608</v>
      </c>
      <c r="D1728" t="s">
        <v>5607</v>
      </c>
      <c r="E1728" t="s">
        <v>5606</v>
      </c>
      <c r="F1728" t="s">
        <v>5605</v>
      </c>
      <c r="G1728" t="s">
        <v>21</v>
      </c>
      <c r="H1728" t="s">
        <v>26</v>
      </c>
      <c r="I1728" t="s">
        <v>205</v>
      </c>
      <c r="J1728" t="s">
        <v>22</v>
      </c>
    </row>
    <row r="1729" spans="1:10">
      <c r="A1729" t="str">
        <f t="shared" si="52"/>
        <v>Thomas DALLE</v>
      </c>
      <c r="B1729" t="str">
        <f t="shared" si="53"/>
        <v>VENDOME TRIATHLON Senior</v>
      </c>
      <c r="C1729" t="s">
        <v>5604</v>
      </c>
      <c r="D1729" t="s">
        <v>135</v>
      </c>
      <c r="E1729" t="s">
        <v>5603</v>
      </c>
      <c r="F1729" t="s">
        <v>5602</v>
      </c>
      <c r="G1729" t="s">
        <v>21</v>
      </c>
      <c r="H1729" t="s">
        <v>26</v>
      </c>
      <c r="I1729" t="s">
        <v>84</v>
      </c>
      <c r="J1729" t="s">
        <v>83</v>
      </c>
    </row>
    <row r="1730" spans="1:10">
      <c r="A1730" t="str">
        <f t="shared" si="52"/>
        <v>Philippe DANIEL</v>
      </c>
      <c r="B1730" t="str">
        <f t="shared" si="53"/>
        <v>VENDOME TRIATHLON Vétéran</v>
      </c>
      <c r="C1730" t="s">
        <v>5601</v>
      </c>
      <c r="D1730" t="s">
        <v>212</v>
      </c>
      <c r="E1730" t="s">
        <v>3480</v>
      </c>
      <c r="F1730" t="s">
        <v>5600</v>
      </c>
      <c r="G1730" t="s">
        <v>21</v>
      </c>
      <c r="H1730" t="s">
        <v>26</v>
      </c>
      <c r="I1730" t="s">
        <v>84</v>
      </c>
      <c r="J1730" t="s">
        <v>96</v>
      </c>
    </row>
    <row r="1731" spans="1:10">
      <c r="A1731" t="str">
        <f t="shared" ref="A1731:A1794" si="54">CONCATENATE(D1731," ",E1731)</f>
        <v>SYDNEY DE CHAZAL</v>
      </c>
      <c r="B1731" t="str">
        <f t="shared" ref="B1731:B1794" si="55">CONCATENATE(H1731," ",J1731)</f>
        <v>VENDOME TRIATHLON Vétéran</v>
      </c>
      <c r="C1731" t="s">
        <v>5599</v>
      </c>
      <c r="D1731" t="s">
        <v>5598</v>
      </c>
      <c r="E1731" t="s">
        <v>5594</v>
      </c>
      <c r="F1731" t="s">
        <v>5597</v>
      </c>
      <c r="G1731" t="s">
        <v>21</v>
      </c>
      <c r="H1731" t="s">
        <v>26</v>
      </c>
      <c r="I1731" t="s">
        <v>115</v>
      </c>
      <c r="J1731" t="s">
        <v>96</v>
      </c>
    </row>
    <row r="1732" spans="1:10">
      <c r="A1732" t="str">
        <f t="shared" si="54"/>
        <v>Line  DE CHAZAL</v>
      </c>
      <c r="B1732" t="str">
        <f t="shared" si="55"/>
        <v>VENDOME TRIATHLON Vétéran</v>
      </c>
      <c r="C1732" t="s">
        <v>5596</v>
      </c>
      <c r="D1732" t="s">
        <v>5595</v>
      </c>
      <c r="E1732" t="s">
        <v>5594</v>
      </c>
      <c r="F1732" t="s">
        <v>5593</v>
      </c>
      <c r="G1732" t="s">
        <v>120</v>
      </c>
      <c r="H1732" t="s">
        <v>26</v>
      </c>
      <c r="I1732" t="s">
        <v>115</v>
      </c>
      <c r="J1732" t="s">
        <v>96</v>
      </c>
    </row>
    <row r="1733" spans="1:10">
      <c r="A1733" t="str">
        <f t="shared" si="54"/>
        <v>Louis DE CORBIAC</v>
      </c>
      <c r="B1733" t="str">
        <f t="shared" si="55"/>
        <v>VENDOME TRIATHLON Mini-Poussin</v>
      </c>
      <c r="C1733" t="s">
        <v>5592</v>
      </c>
      <c r="D1733" t="s">
        <v>2937</v>
      </c>
      <c r="E1733" t="s">
        <v>5591</v>
      </c>
      <c r="F1733" t="s">
        <v>5590</v>
      </c>
      <c r="G1733" t="s">
        <v>21</v>
      </c>
      <c r="H1733" t="s">
        <v>26</v>
      </c>
      <c r="I1733" t="s">
        <v>259</v>
      </c>
      <c r="J1733" t="s">
        <v>43</v>
      </c>
    </row>
    <row r="1734" spans="1:10">
      <c r="A1734" t="str">
        <f t="shared" si="54"/>
        <v>Raphael  DESVAUX</v>
      </c>
      <c r="B1734" t="str">
        <f t="shared" si="55"/>
        <v>VENDOME TRIATHLON Senior</v>
      </c>
      <c r="C1734" t="s">
        <v>5877</v>
      </c>
      <c r="D1734" t="s">
        <v>1367</v>
      </c>
      <c r="E1734" t="s">
        <v>5588</v>
      </c>
      <c r="F1734" t="s">
        <v>5876</v>
      </c>
      <c r="G1734" t="s">
        <v>21</v>
      </c>
      <c r="H1734" t="s">
        <v>26</v>
      </c>
      <c r="I1734" t="s">
        <v>84</v>
      </c>
      <c r="J1734" t="s">
        <v>83</v>
      </c>
    </row>
    <row r="1735" spans="1:10">
      <c r="A1735" t="str">
        <f t="shared" si="54"/>
        <v>Marc DESVAUX</v>
      </c>
      <c r="B1735" t="str">
        <f t="shared" si="55"/>
        <v>VENDOME TRIATHLON Senior</v>
      </c>
      <c r="C1735" t="s">
        <v>5589</v>
      </c>
      <c r="D1735" t="s">
        <v>511</v>
      </c>
      <c r="E1735" t="s">
        <v>5588</v>
      </c>
      <c r="F1735" t="s">
        <v>5587</v>
      </c>
      <c r="G1735" t="s">
        <v>21</v>
      </c>
      <c r="H1735" t="s">
        <v>26</v>
      </c>
      <c r="I1735" t="s">
        <v>84</v>
      </c>
      <c r="J1735" t="s">
        <v>83</v>
      </c>
    </row>
    <row r="1736" spans="1:10">
      <c r="A1736" t="str">
        <f t="shared" si="54"/>
        <v>Arthur DOITEAU</v>
      </c>
      <c r="B1736" t="str">
        <f t="shared" si="55"/>
        <v>VENDOME TRIATHLON Junior</v>
      </c>
      <c r="C1736" t="s">
        <v>5586</v>
      </c>
      <c r="D1736" t="s">
        <v>458</v>
      </c>
      <c r="E1736" t="s">
        <v>5307</v>
      </c>
      <c r="F1736" t="s">
        <v>5585</v>
      </c>
      <c r="G1736" t="s">
        <v>21</v>
      </c>
      <c r="H1736" t="s">
        <v>26</v>
      </c>
      <c r="I1736" t="s">
        <v>205</v>
      </c>
      <c r="J1736" t="s">
        <v>24</v>
      </c>
    </row>
    <row r="1737" spans="1:10">
      <c r="A1737" t="str">
        <f t="shared" si="54"/>
        <v>Sienna DOLIVEUX</v>
      </c>
      <c r="B1737" t="str">
        <f t="shared" si="55"/>
        <v>VENDOME TRIATHLON Poussin</v>
      </c>
      <c r="C1737" t="s">
        <v>5584</v>
      </c>
      <c r="D1737" t="s">
        <v>5583</v>
      </c>
      <c r="E1737" t="s">
        <v>5582</v>
      </c>
      <c r="F1737" t="s">
        <v>4016</v>
      </c>
      <c r="G1737" t="s">
        <v>120</v>
      </c>
      <c r="H1737" t="s">
        <v>26</v>
      </c>
      <c r="I1737" t="s">
        <v>205</v>
      </c>
      <c r="J1737" t="s">
        <v>35</v>
      </c>
    </row>
    <row r="1738" spans="1:10">
      <c r="A1738" t="str">
        <f t="shared" si="54"/>
        <v>AXELLE DORANGE</v>
      </c>
      <c r="B1738" t="str">
        <f t="shared" si="55"/>
        <v>VENDOME TRIATHLON Minime</v>
      </c>
      <c r="C1738" t="s">
        <v>5581</v>
      </c>
      <c r="D1738" t="s">
        <v>4944</v>
      </c>
      <c r="E1738" t="s">
        <v>1142</v>
      </c>
      <c r="F1738" t="s">
        <v>5580</v>
      </c>
      <c r="G1738" t="s">
        <v>120</v>
      </c>
      <c r="H1738" t="s">
        <v>26</v>
      </c>
      <c r="I1738" t="s">
        <v>205</v>
      </c>
      <c r="J1738" t="s">
        <v>23</v>
      </c>
    </row>
    <row r="1739" spans="1:10">
      <c r="A1739" t="str">
        <f t="shared" si="54"/>
        <v>Maxime DUBIN</v>
      </c>
      <c r="B1739" t="str">
        <f t="shared" si="55"/>
        <v>VENDOME TRIATHLON Senior</v>
      </c>
      <c r="C1739" t="s">
        <v>5579</v>
      </c>
      <c r="D1739" t="s">
        <v>790</v>
      </c>
      <c r="E1739" t="s">
        <v>5578</v>
      </c>
      <c r="F1739" t="s">
        <v>5577</v>
      </c>
      <c r="G1739" t="s">
        <v>21</v>
      </c>
      <c r="H1739" t="s">
        <v>26</v>
      </c>
      <c r="I1739" t="s">
        <v>84</v>
      </c>
      <c r="J1739" t="s">
        <v>83</v>
      </c>
    </row>
    <row r="1740" spans="1:10">
      <c r="A1740" t="str">
        <f t="shared" si="54"/>
        <v>Dimitri DUBROVIN</v>
      </c>
      <c r="B1740" t="str">
        <f t="shared" si="55"/>
        <v>VENDOME TRIATHLON Minime</v>
      </c>
      <c r="C1740" t="s">
        <v>5576</v>
      </c>
      <c r="D1740" t="s">
        <v>5575</v>
      </c>
      <c r="E1740" t="s">
        <v>5574</v>
      </c>
      <c r="F1740" t="s">
        <v>5573</v>
      </c>
      <c r="G1740" t="s">
        <v>21</v>
      </c>
      <c r="H1740" t="s">
        <v>26</v>
      </c>
      <c r="I1740" t="s">
        <v>205</v>
      </c>
      <c r="J1740" t="s">
        <v>23</v>
      </c>
    </row>
    <row r="1741" spans="1:10">
      <c r="A1741" t="str">
        <f t="shared" si="54"/>
        <v>Ludovic DUMANS</v>
      </c>
      <c r="B1741" t="str">
        <f t="shared" si="55"/>
        <v>VENDOME TRIATHLON Senior</v>
      </c>
      <c r="C1741" t="s">
        <v>5572</v>
      </c>
      <c r="D1741" t="s">
        <v>2219</v>
      </c>
      <c r="E1741" t="s">
        <v>5571</v>
      </c>
      <c r="F1741" t="s">
        <v>5570</v>
      </c>
      <c r="G1741" t="s">
        <v>21</v>
      </c>
      <c r="H1741" t="s">
        <v>26</v>
      </c>
      <c r="I1741" t="s">
        <v>84</v>
      </c>
      <c r="J1741" t="s">
        <v>83</v>
      </c>
    </row>
    <row r="1742" spans="1:10">
      <c r="A1742" t="str">
        <f t="shared" si="54"/>
        <v>PHILIPPE DUPUIS</v>
      </c>
      <c r="B1742" t="str">
        <f t="shared" si="55"/>
        <v>VENDOME TRIATHLON Vétéran</v>
      </c>
      <c r="C1742" t="s">
        <v>5569</v>
      </c>
      <c r="D1742" t="s">
        <v>768</v>
      </c>
      <c r="E1742" t="s">
        <v>1126</v>
      </c>
      <c r="F1742" t="s">
        <v>5568</v>
      </c>
      <c r="G1742" t="s">
        <v>21</v>
      </c>
      <c r="H1742" t="s">
        <v>26</v>
      </c>
      <c r="I1742" t="s">
        <v>84</v>
      </c>
      <c r="J1742" t="s">
        <v>96</v>
      </c>
    </row>
    <row r="1743" spans="1:10">
      <c r="A1743" t="str">
        <f t="shared" si="54"/>
        <v>Julien DUVEAU</v>
      </c>
      <c r="B1743" t="str">
        <f t="shared" si="55"/>
        <v>VENDOME TRIATHLON Vétéran</v>
      </c>
      <c r="C1743" t="s">
        <v>5567</v>
      </c>
      <c r="D1743" t="s">
        <v>391</v>
      </c>
      <c r="E1743" t="s">
        <v>558</v>
      </c>
      <c r="F1743" t="s">
        <v>5566</v>
      </c>
      <c r="G1743" t="s">
        <v>21</v>
      </c>
      <c r="H1743" t="s">
        <v>26</v>
      </c>
      <c r="I1743" t="s">
        <v>84</v>
      </c>
      <c r="J1743" t="s">
        <v>96</v>
      </c>
    </row>
    <row r="1744" spans="1:10">
      <c r="A1744" t="str">
        <f t="shared" si="54"/>
        <v>Mads Jomo ELG</v>
      </c>
      <c r="B1744" t="str">
        <f t="shared" si="55"/>
        <v>VENDOME TRIATHLON Vétéran</v>
      </c>
      <c r="C1744" t="s">
        <v>5565</v>
      </c>
      <c r="D1744" t="s">
        <v>5564</v>
      </c>
      <c r="E1744" t="s">
        <v>5563</v>
      </c>
      <c r="F1744" t="s">
        <v>5562</v>
      </c>
      <c r="G1744" t="s">
        <v>21</v>
      </c>
      <c r="H1744" t="s">
        <v>26</v>
      </c>
      <c r="I1744" t="s">
        <v>84</v>
      </c>
      <c r="J1744" t="s">
        <v>96</v>
      </c>
    </row>
    <row r="1745" spans="1:10">
      <c r="A1745" t="str">
        <f t="shared" si="54"/>
        <v>Solveig EVRARD</v>
      </c>
      <c r="B1745" t="str">
        <f t="shared" si="55"/>
        <v>VENDOME TRIATHLON Vétéran</v>
      </c>
      <c r="C1745" t="s">
        <v>5561</v>
      </c>
      <c r="D1745" t="s">
        <v>5560</v>
      </c>
      <c r="E1745" t="s">
        <v>5559</v>
      </c>
      <c r="F1745" t="s">
        <v>194</v>
      </c>
      <c r="G1745" t="s">
        <v>120</v>
      </c>
      <c r="H1745" t="s">
        <v>26</v>
      </c>
      <c r="I1745" t="s">
        <v>115</v>
      </c>
      <c r="J1745" t="s">
        <v>96</v>
      </c>
    </row>
    <row r="1746" spans="1:10">
      <c r="A1746" t="str">
        <f t="shared" si="54"/>
        <v>VINCENT FARGEAS</v>
      </c>
      <c r="B1746" t="str">
        <f t="shared" si="55"/>
        <v>VENDOME TRIATHLON Vétéran</v>
      </c>
      <c r="C1746" t="s">
        <v>5558</v>
      </c>
      <c r="D1746" t="s">
        <v>1296</v>
      </c>
      <c r="E1746" t="s">
        <v>5557</v>
      </c>
      <c r="F1746" t="s">
        <v>5556</v>
      </c>
      <c r="G1746" t="s">
        <v>21</v>
      </c>
      <c r="H1746" t="s">
        <v>26</v>
      </c>
      <c r="I1746" t="s">
        <v>84</v>
      </c>
      <c r="J1746" t="s">
        <v>96</v>
      </c>
    </row>
    <row r="1747" spans="1:10">
      <c r="A1747" t="str">
        <f t="shared" si="54"/>
        <v>Laurent FICHAUX</v>
      </c>
      <c r="B1747" t="str">
        <f t="shared" si="55"/>
        <v>VENDOME TRIATHLON Vétéran</v>
      </c>
      <c r="C1747" t="s">
        <v>5555</v>
      </c>
      <c r="D1747" t="s">
        <v>179</v>
      </c>
      <c r="E1747" t="s">
        <v>5554</v>
      </c>
      <c r="F1747" t="s">
        <v>2754</v>
      </c>
      <c r="G1747" t="s">
        <v>21</v>
      </c>
      <c r="H1747" t="s">
        <v>26</v>
      </c>
      <c r="I1747" t="s">
        <v>84</v>
      </c>
      <c r="J1747" t="s">
        <v>96</v>
      </c>
    </row>
    <row r="1748" spans="1:10">
      <c r="A1748" t="str">
        <f t="shared" si="54"/>
        <v>Michel Nicolas FLOCH</v>
      </c>
      <c r="B1748" t="str">
        <f t="shared" si="55"/>
        <v>VENDOME TRIATHLON Vétéran</v>
      </c>
      <c r="C1748" t="s">
        <v>5553</v>
      </c>
      <c r="D1748" t="s">
        <v>5552</v>
      </c>
      <c r="E1748" t="s">
        <v>5551</v>
      </c>
      <c r="F1748" t="s">
        <v>5550</v>
      </c>
      <c r="G1748" t="s">
        <v>21</v>
      </c>
      <c r="H1748" t="s">
        <v>26</v>
      </c>
      <c r="I1748" t="s">
        <v>115</v>
      </c>
      <c r="J1748" t="s">
        <v>96</v>
      </c>
    </row>
    <row r="1749" spans="1:10">
      <c r="A1749" t="str">
        <f t="shared" si="54"/>
        <v>PATRY FRANCOISE</v>
      </c>
      <c r="B1749" t="str">
        <f t="shared" si="55"/>
        <v>VENDOME TRIATHLON Vétéran</v>
      </c>
      <c r="C1749" t="s">
        <v>5549</v>
      </c>
      <c r="D1749" t="s">
        <v>5548</v>
      </c>
      <c r="E1749" t="s">
        <v>5547</v>
      </c>
      <c r="F1749" t="s">
        <v>5546</v>
      </c>
      <c r="G1749" t="s">
        <v>120</v>
      </c>
      <c r="H1749" t="s">
        <v>26</v>
      </c>
      <c r="I1749" t="s">
        <v>115</v>
      </c>
      <c r="J1749" t="s">
        <v>96</v>
      </c>
    </row>
    <row r="1750" spans="1:10">
      <c r="A1750" t="str">
        <f t="shared" si="54"/>
        <v>CAROLINE FREY</v>
      </c>
      <c r="B1750" t="str">
        <f t="shared" si="55"/>
        <v>VENDOME TRIATHLON Senior</v>
      </c>
      <c r="C1750" t="s">
        <v>5545</v>
      </c>
      <c r="D1750" t="s">
        <v>597</v>
      </c>
      <c r="E1750" t="s">
        <v>5539</v>
      </c>
      <c r="F1750" t="s">
        <v>5544</v>
      </c>
      <c r="G1750" t="s">
        <v>120</v>
      </c>
      <c r="H1750" t="s">
        <v>26</v>
      </c>
      <c r="I1750" t="s">
        <v>297</v>
      </c>
      <c r="J1750" t="s">
        <v>83</v>
      </c>
    </row>
    <row r="1751" spans="1:10">
      <c r="A1751" t="str">
        <f t="shared" si="54"/>
        <v>Mathilde FREY</v>
      </c>
      <c r="B1751" t="str">
        <f t="shared" si="55"/>
        <v>VENDOME TRIATHLON Senior</v>
      </c>
      <c r="C1751" t="s">
        <v>5543</v>
      </c>
      <c r="D1751" t="s">
        <v>1511</v>
      </c>
      <c r="E1751" t="s">
        <v>5539</v>
      </c>
      <c r="F1751" t="s">
        <v>5542</v>
      </c>
      <c r="G1751" t="s">
        <v>120</v>
      </c>
      <c r="H1751" t="s">
        <v>26</v>
      </c>
      <c r="I1751" t="s">
        <v>84</v>
      </c>
      <c r="J1751" t="s">
        <v>83</v>
      </c>
    </row>
    <row r="1752" spans="1:10">
      <c r="A1752" t="str">
        <f t="shared" si="54"/>
        <v>Jean Marcel FREY</v>
      </c>
      <c r="B1752" t="str">
        <f t="shared" si="55"/>
        <v>VENDOME TRIATHLON Vétéran</v>
      </c>
      <c r="C1752" t="s">
        <v>5541</v>
      </c>
      <c r="D1752" t="s">
        <v>5540</v>
      </c>
      <c r="E1752" t="s">
        <v>5539</v>
      </c>
      <c r="F1752" t="s">
        <v>5538</v>
      </c>
      <c r="G1752" t="s">
        <v>21</v>
      </c>
      <c r="H1752" t="s">
        <v>26</v>
      </c>
      <c r="I1752" t="s">
        <v>84</v>
      </c>
      <c r="J1752" t="s">
        <v>96</v>
      </c>
    </row>
    <row r="1753" spans="1:10">
      <c r="A1753" t="str">
        <f t="shared" si="54"/>
        <v>ROMANE GAILLARD</v>
      </c>
      <c r="B1753" t="str">
        <f t="shared" si="55"/>
        <v>VENDOME TRIATHLON Pupille</v>
      </c>
      <c r="C1753" t="s">
        <v>5537</v>
      </c>
      <c r="D1753" t="s">
        <v>5536</v>
      </c>
      <c r="E1753" t="s">
        <v>2113</v>
      </c>
      <c r="F1753" t="s">
        <v>5535</v>
      </c>
      <c r="G1753" t="s">
        <v>120</v>
      </c>
      <c r="H1753" t="s">
        <v>26</v>
      </c>
      <c r="I1753" t="s">
        <v>205</v>
      </c>
      <c r="J1753" t="s">
        <v>32</v>
      </c>
    </row>
    <row r="1754" spans="1:10">
      <c r="A1754" t="str">
        <f t="shared" si="54"/>
        <v>Clement GAILLARD</v>
      </c>
      <c r="B1754" t="str">
        <f t="shared" si="55"/>
        <v>VENDOME TRIATHLON Vétéran</v>
      </c>
      <c r="C1754" t="s">
        <v>5534</v>
      </c>
      <c r="D1754" t="s">
        <v>685</v>
      </c>
      <c r="E1754" t="s">
        <v>2113</v>
      </c>
      <c r="F1754" t="s">
        <v>5533</v>
      </c>
      <c r="G1754" t="s">
        <v>21</v>
      </c>
      <c r="H1754" t="s">
        <v>26</v>
      </c>
      <c r="I1754" t="s">
        <v>84</v>
      </c>
      <c r="J1754" t="s">
        <v>96</v>
      </c>
    </row>
    <row r="1755" spans="1:10">
      <c r="A1755" t="str">
        <f t="shared" si="54"/>
        <v>Quentin GAILLARD</v>
      </c>
      <c r="B1755" t="str">
        <f t="shared" si="55"/>
        <v>VENDOME TRIATHLON Benjamin</v>
      </c>
      <c r="C1755" t="s">
        <v>5532</v>
      </c>
      <c r="D1755" t="s">
        <v>1037</v>
      </c>
      <c r="E1755" t="s">
        <v>2113</v>
      </c>
      <c r="F1755" t="s">
        <v>5531</v>
      </c>
      <c r="G1755" t="s">
        <v>21</v>
      </c>
      <c r="H1755" t="s">
        <v>26</v>
      </c>
      <c r="I1755" t="s">
        <v>205</v>
      </c>
      <c r="J1755" t="s">
        <v>22</v>
      </c>
    </row>
    <row r="1756" spans="1:10">
      <c r="A1756" t="str">
        <f t="shared" si="54"/>
        <v>Killari GAILLARD URIBE</v>
      </c>
      <c r="B1756" t="str">
        <f t="shared" si="55"/>
        <v>VENDOME TRIATHLON Poussin</v>
      </c>
      <c r="C1756" t="s">
        <v>5530</v>
      </c>
      <c r="D1756" t="s">
        <v>5529</v>
      </c>
      <c r="E1756" t="s">
        <v>5528</v>
      </c>
      <c r="F1756" t="s">
        <v>5527</v>
      </c>
      <c r="G1756" t="s">
        <v>120</v>
      </c>
      <c r="H1756" t="s">
        <v>26</v>
      </c>
      <c r="I1756" t="s">
        <v>205</v>
      </c>
      <c r="J1756" t="s">
        <v>35</v>
      </c>
    </row>
    <row r="1757" spans="1:10">
      <c r="A1757" t="str">
        <f t="shared" si="54"/>
        <v>Anais GARCIA</v>
      </c>
      <c r="B1757" t="str">
        <f t="shared" si="55"/>
        <v>VENDOME TRIATHLON Benjamin</v>
      </c>
      <c r="C1757" t="s">
        <v>5526</v>
      </c>
      <c r="D1757" t="s">
        <v>1041</v>
      </c>
      <c r="E1757" t="s">
        <v>5520</v>
      </c>
      <c r="F1757" t="s">
        <v>5525</v>
      </c>
      <c r="G1757" t="s">
        <v>120</v>
      </c>
      <c r="H1757" t="s">
        <v>26</v>
      </c>
      <c r="I1757" t="s">
        <v>205</v>
      </c>
      <c r="J1757" t="s">
        <v>22</v>
      </c>
    </row>
    <row r="1758" spans="1:10">
      <c r="A1758" t="str">
        <f t="shared" si="54"/>
        <v>Mateo GARCIA</v>
      </c>
      <c r="B1758" t="str">
        <f t="shared" si="55"/>
        <v>VENDOME TRIATHLON Minime</v>
      </c>
      <c r="C1758" t="s">
        <v>5524</v>
      </c>
      <c r="D1758" t="s">
        <v>5523</v>
      </c>
      <c r="E1758" t="s">
        <v>5520</v>
      </c>
      <c r="F1758" t="s">
        <v>5522</v>
      </c>
      <c r="G1758" t="s">
        <v>21</v>
      </c>
      <c r="H1758" t="s">
        <v>26</v>
      </c>
      <c r="I1758" t="s">
        <v>205</v>
      </c>
      <c r="J1758" t="s">
        <v>23</v>
      </c>
    </row>
    <row r="1759" spans="1:10">
      <c r="A1759" t="str">
        <f t="shared" si="54"/>
        <v>David GARCIA</v>
      </c>
      <c r="B1759" t="str">
        <f t="shared" si="55"/>
        <v>VENDOME TRIATHLON Vétéran</v>
      </c>
      <c r="C1759" t="s">
        <v>5521</v>
      </c>
      <c r="D1759" t="s">
        <v>848</v>
      </c>
      <c r="E1759" t="s">
        <v>5520</v>
      </c>
      <c r="F1759" t="s">
        <v>4938</v>
      </c>
      <c r="G1759" t="s">
        <v>21</v>
      </c>
      <c r="H1759" t="s">
        <v>26</v>
      </c>
      <c r="I1759" t="s">
        <v>84</v>
      </c>
      <c r="J1759" t="s">
        <v>96</v>
      </c>
    </row>
    <row r="1760" spans="1:10">
      <c r="A1760" t="str">
        <f t="shared" si="54"/>
        <v>Malo GARNIER</v>
      </c>
      <c r="B1760" t="str">
        <f t="shared" si="55"/>
        <v>VENDOME TRIATHLON Benjamin</v>
      </c>
      <c r="C1760" t="s">
        <v>5519</v>
      </c>
      <c r="D1760" t="s">
        <v>1684</v>
      </c>
      <c r="E1760" t="s">
        <v>4165</v>
      </c>
      <c r="F1760" t="s">
        <v>5518</v>
      </c>
      <c r="G1760" t="s">
        <v>21</v>
      </c>
      <c r="H1760" t="s">
        <v>26</v>
      </c>
      <c r="I1760" t="s">
        <v>205</v>
      </c>
      <c r="J1760" t="s">
        <v>22</v>
      </c>
    </row>
    <row r="1761" spans="1:10">
      <c r="A1761" t="str">
        <f t="shared" si="54"/>
        <v>Tristan GARNIER</v>
      </c>
      <c r="B1761" t="str">
        <f t="shared" si="55"/>
        <v>VENDOME TRIATHLON Cadet</v>
      </c>
      <c r="C1761" t="s">
        <v>5517</v>
      </c>
      <c r="D1761" t="s">
        <v>1162</v>
      </c>
      <c r="E1761" t="s">
        <v>4165</v>
      </c>
      <c r="F1761" t="s">
        <v>5516</v>
      </c>
      <c r="G1761" t="s">
        <v>21</v>
      </c>
      <c r="H1761" t="s">
        <v>26</v>
      </c>
      <c r="I1761" t="s">
        <v>205</v>
      </c>
      <c r="J1761" t="s">
        <v>20</v>
      </c>
    </row>
    <row r="1762" spans="1:10">
      <c r="A1762" t="str">
        <f t="shared" si="54"/>
        <v>Izia GERAY</v>
      </c>
      <c r="B1762" t="str">
        <f t="shared" si="55"/>
        <v>VENDOME TRIATHLON Poussin</v>
      </c>
      <c r="C1762" t="s">
        <v>5515</v>
      </c>
      <c r="D1762" t="s">
        <v>2139</v>
      </c>
      <c r="E1762" t="s">
        <v>5514</v>
      </c>
      <c r="F1762" t="s">
        <v>5513</v>
      </c>
      <c r="G1762" t="s">
        <v>120</v>
      </c>
      <c r="H1762" t="s">
        <v>26</v>
      </c>
      <c r="I1762" t="s">
        <v>205</v>
      </c>
      <c r="J1762" t="s">
        <v>35</v>
      </c>
    </row>
    <row r="1763" spans="1:10">
      <c r="A1763" t="str">
        <f t="shared" si="54"/>
        <v>Alexandre GILBERT</v>
      </c>
      <c r="B1763" t="str">
        <f t="shared" si="55"/>
        <v>VENDOME TRIATHLON Senior</v>
      </c>
      <c r="C1763" t="s">
        <v>5512</v>
      </c>
      <c r="D1763" t="s">
        <v>864</v>
      </c>
      <c r="E1763" t="s">
        <v>2394</v>
      </c>
      <c r="F1763" t="s">
        <v>5511</v>
      </c>
      <c r="G1763" t="s">
        <v>21</v>
      </c>
      <c r="H1763" t="s">
        <v>26</v>
      </c>
      <c r="I1763" t="s">
        <v>84</v>
      </c>
      <c r="J1763" t="s">
        <v>83</v>
      </c>
    </row>
    <row r="1764" spans="1:10">
      <c r="A1764" t="str">
        <f t="shared" si="54"/>
        <v>Herve GILBERT</v>
      </c>
      <c r="B1764" t="str">
        <f t="shared" si="55"/>
        <v>VENDOME TRIATHLON Vétéran</v>
      </c>
      <c r="C1764" t="s">
        <v>5510</v>
      </c>
      <c r="D1764" t="s">
        <v>3059</v>
      </c>
      <c r="E1764" t="s">
        <v>2394</v>
      </c>
      <c r="F1764" t="s">
        <v>5509</v>
      </c>
      <c r="G1764" t="s">
        <v>21</v>
      </c>
      <c r="H1764" t="s">
        <v>26</v>
      </c>
      <c r="I1764" t="s">
        <v>115</v>
      </c>
      <c r="J1764" t="s">
        <v>96</v>
      </c>
    </row>
    <row r="1765" spans="1:10">
      <c r="A1765" t="str">
        <f t="shared" si="54"/>
        <v>Sophie GILBERT</v>
      </c>
      <c r="B1765" t="str">
        <f t="shared" si="55"/>
        <v>VENDOME TRIATHLON Vétéran</v>
      </c>
      <c r="C1765" t="s">
        <v>5508</v>
      </c>
      <c r="D1765" t="s">
        <v>5507</v>
      </c>
      <c r="E1765" t="s">
        <v>2394</v>
      </c>
      <c r="F1765" t="s">
        <v>5506</v>
      </c>
      <c r="G1765" t="s">
        <v>120</v>
      </c>
      <c r="H1765" t="s">
        <v>26</v>
      </c>
      <c r="I1765" t="s">
        <v>115</v>
      </c>
      <c r="J1765" t="s">
        <v>96</v>
      </c>
    </row>
    <row r="1766" spans="1:10">
      <c r="A1766" t="str">
        <f t="shared" si="54"/>
        <v>NOLANN GILBERT</v>
      </c>
      <c r="B1766" t="str">
        <f t="shared" si="55"/>
        <v>VENDOME TRIATHLON Junior</v>
      </c>
      <c r="C1766" t="s">
        <v>5505</v>
      </c>
      <c r="D1766" t="s">
        <v>5504</v>
      </c>
      <c r="E1766" t="s">
        <v>2394</v>
      </c>
      <c r="F1766" t="s">
        <v>5503</v>
      </c>
      <c r="G1766" t="s">
        <v>21</v>
      </c>
      <c r="H1766" t="s">
        <v>26</v>
      </c>
      <c r="I1766" t="s">
        <v>205</v>
      </c>
      <c r="J1766" t="s">
        <v>24</v>
      </c>
    </row>
    <row r="1767" spans="1:10">
      <c r="A1767" t="str">
        <f t="shared" si="54"/>
        <v>Iris GLOUX</v>
      </c>
      <c r="B1767" t="str">
        <f t="shared" si="55"/>
        <v>VENDOME TRIATHLON Benjamin</v>
      </c>
      <c r="C1767" t="s">
        <v>5502</v>
      </c>
      <c r="D1767" t="s">
        <v>5501</v>
      </c>
      <c r="E1767" t="s">
        <v>5500</v>
      </c>
      <c r="F1767" t="s">
        <v>5499</v>
      </c>
      <c r="G1767" t="s">
        <v>120</v>
      </c>
      <c r="H1767" t="s">
        <v>26</v>
      </c>
      <c r="I1767" t="s">
        <v>205</v>
      </c>
      <c r="J1767" t="s">
        <v>22</v>
      </c>
    </row>
    <row r="1768" spans="1:10">
      <c r="A1768" t="str">
        <f t="shared" si="54"/>
        <v>LEA GRASSIEN</v>
      </c>
      <c r="B1768" t="str">
        <f t="shared" si="55"/>
        <v>VENDOME TRIATHLON Cadet</v>
      </c>
      <c r="C1768" t="s">
        <v>5498</v>
      </c>
      <c r="D1768" t="s">
        <v>5497</v>
      </c>
      <c r="E1768" t="s">
        <v>5494</v>
      </c>
      <c r="F1768" t="s">
        <v>5496</v>
      </c>
      <c r="G1768" t="s">
        <v>120</v>
      </c>
      <c r="H1768" t="s">
        <v>26</v>
      </c>
      <c r="I1768" t="s">
        <v>205</v>
      </c>
      <c r="J1768" t="s">
        <v>20</v>
      </c>
    </row>
    <row r="1769" spans="1:10">
      <c r="A1769" t="str">
        <f t="shared" si="54"/>
        <v>ANTOINE GRASSIEN</v>
      </c>
      <c r="B1769" t="str">
        <f t="shared" si="55"/>
        <v>VENDOME TRIATHLON Vétéran</v>
      </c>
      <c r="C1769" t="s">
        <v>5495</v>
      </c>
      <c r="D1769" t="s">
        <v>971</v>
      </c>
      <c r="E1769" t="s">
        <v>5494</v>
      </c>
      <c r="F1769" t="s">
        <v>5493</v>
      </c>
      <c r="G1769" t="s">
        <v>21</v>
      </c>
      <c r="H1769" t="s">
        <v>26</v>
      </c>
      <c r="I1769" t="s">
        <v>84</v>
      </c>
      <c r="J1769" t="s">
        <v>96</v>
      </c>
    </row>
    <row r="1770" spans="1:10">
      <c r="A1770" t="str">
        <f t="shared" si="54"/>
        <v>Stephane GRAUWIN</v>
      </c>
      <c r="B1770" t="str">
        <f t="shared" si="55"/>
        <v>VENDOME TRIATHLON Vétéran</v>
      </c>
      <c r="C1770" t="s">
        <v>5492</v>
      </c>
      <c r="D1770" t="s">
        <v>186</v>
      </c>
      <c r="E1770" t="s">
        <v>5491</v>
      </c>
      <c r="F1770" t="s">
        <v>5490</v>
      </c>
      <c r="G1770" t="s">
        <v>21</v>
      </c>
      <c r="H1770" t="s">
        <v>26</v>
      </c>
      <c r="I1770" t="s">
        <v>84</v>
      </c>
      <c r="J1770" t="s">
        <v>96</v>
      </c>
    </row>
    <row r="1771" spans="1:10">
      <c r="A1771" t="str">
        <f t="shared" si="54"/>
        <v>Matthieu GUILLET</v>
      </c>
      <c r="B1771" t="str">
        <f t="shared" si="55"/>
        <v>VENDOME TRIATHLON Senior</v>
      </c>
      <c r="C1771" t="s">
        <v>5489</v>
      </c>
      <c r="D1771" t="s">
        <v>274</v>
      </c>
      <c r="E1771" t="s">
        <v>5483</v>
      </c>
      <c r="F1771" t="s">
        <v>5488</v>
      </c>
      <c r="G1771" t="s">
        <v>21</v>
      </c>
      <c r="H1771" t="s">
        <v>26</v>
      </c>
      <c r="I1771" t="s">
        <v>84</v>
      </c>
      <c r="J1771" t="s">
        <v>83</v>
      </c>
    </row>
    <row r="1772" spans="1:10">
      <c r="A1772" t="str">
        <f t="shared" si="54"/>
        <v>Romain GUILLET</v>
      </c>
      <c r="B1772" t="str">
        <f t="shared" si="55"/>
        <v>VENDOME TRIATHLON Junior</v>
      </c>
      <c r="C1772" t="s">
        <v>5487</v>
      </c>
      <c r="D1772" t="s">
        <v>1158</v>
      </c>
      <c r="E1772" t="s">
        <v>5483</v>
      </c>
      <c r="F1772" t="s">
        <v>5486</v>
      </c>
      <c r="G1772" t="s">
        <v>21</v>
      </c>
      <c r="H1772" t="s">
        <v>26</v>
      </c>
      <c r="I1772" t="s">
        <v>205</v>
      </c>
      <c r="J1772" t="s">
        <v>24</v>
      </c>
    </row>
    <row r="1773" spans="1:10">
      <c r="A1773" t="str">
        <f t="shared" si="54"/>
        <v>Karine GUILLET</v>
      </c>
      <c r="B1773" t="str">
        <f t="shared" si="55"/>
        <v>VENDOME TRIATHLON Vétéran</v>
      </c>
      <c r="C1773" t="s">
        <v>5485</v>
      </c>
      <c r="D1773" t="s">
        <v>5484</v>
      </c>
      <c r="E1773" t="s">
        <v>5483</v>
      </c>
      <c r="F1773" t="s">
        <v>5482</v>
      </c>
      <c r="G1773" t="s">
        <v>120</v>
      </c>
      <c r="H1773" t="s">
        <v>26</v>
      </c>
      <c r="I1773" t="s">
        <v>115</v>
      </c>
      <c r="J1773" t="s">
        <v>96</v>
      </c>
    </row>
    <row r="1774" spans="1:10">
      <c r="A1774" t="str">
        <f t="shared" si="54"/>
        <v>Hanae GUILLON</v>
      </c>
      <c r="B1774" t="str">
        <f t="shared" si="55"/>
        <v>VENDOME TRIATHLON Pupille</v>
      </c>
      <c r="C1774" t="s">
        <v>5875</v>
      </c>
      <c r="D1774" t="s">
        <v>5478</v>
      </c>
      <c r="E1774" t="s">
        <v>3324</v>
      </c>
      <c r="F1774" t="s">
        <v>5477</v>
      </c>
      <c r="G1774" t="s">
        <v>120</v>
      </c>
      <c r="H1774" t="s">
        <v>26</v>
      </c>
      <c r="I1774" t="s">
        <v>205</v>
      </c>
      <c r="J1774" t="s">
        <v>32</v>
      </c>
    </row>
    <row r="1775" spans="1:10">
      <c r="A1775" t="str">
        <f t="shared" si="54"/>
        <v>Nola GUILLON</v>
      </c>
      <c r="B1775" t="str">
        <f t="shared" si="55"/>
        <v>VENDOME TRIATHLON Minime</v>
      </c>
      <c r="C1775" t="s">
        <v>5481</v>
      </c>
      <c r="D1775" t="s">
        <v>5480</v>
      </c>
      <c r="E1775" t="s">
        <v>3324</v>
      </c>
      <c r="F1775" t="s">
        <v>5479</v>
      </c>
      <c r="G1775" t="s">
        <v>120</v>
      </c>
      <c r="H1775" t="s">
        <v>26</v>
      </c>
      <c r="I1775" t="s">
        <v>205</v>
      </c>
      <c r="J1775" t="s">
        <v>23</v>
      </c>
    </row>
    <row r="1776" spans="1:10">
      <c r="A1776" t="str">
        <f t="shared" si="54"/>
        <v>David GUILLON</v>
      </c>
      <c r="B1776" t="str">
        <f t="shared" si="55"/>
        <v>VENDOME TRIATHLON Vétéran</v>
      </c>
      <c r="C1776" t="s">
        <v>5476</v>
      </c>
      <c r="D1776" t="s">
        <v>848</v>
      </c>
      <c r="E1776" t="s">
        <v>3324</v>
      </c>
      <c r="F1776" t="s">
        <v>5475</v>
      </c>
      <c r="G1776" t="s">
        <v>21</v>
      </c>
      <c r="H1776" t="s">
        <v>26</v>
      </c>
      <c r="I1776" t="s">
        <v>115</v>
      </c>
      <c r="J1776" t="s">
        <v>96</v>
      </c>
    </row>
    <row r="1777" spans="1:10">
      <c r="A1777" t="str">
        <f t="shared" si="54"/>
        <v>Stephanie HUBERT</v>
      </c>
      <c r="B1777" t="str">
        <f t="shared" si="55"/>
        <v>VENDOME TRIATHLON Vétéran</v>
      </c>
      <c r="C1777" t="s">
        <v>5474</v>
      </c>
      <c r="D1777" t="s">
        <v>1150</v>
      </c>
      <c r="E1777" t="s">
        <v>2046</v>
      </c>
      <c r="F1777" t="s">
        <v>5473</v>
      </c>
      <c r="G1777" t="s">
        <v>120</v>
      </c>
      <c r="H1777" t="s">
        <v>26</v>
      </c>
      <c r="I1777" t="s">
        <v>84</v>
      </c>
      <c r="J1777" t="s">
        <v>96</v>
      </c>
    </row>
    <row r="1778" spans="1:10">
      <c r="A1778" t="str">
        <f t="shared" si="54"/>
        <v>ELSA KUCHNICZAK</v>
      </c>
      <c r="B1778" t="str">
        <f t="shared" si="55"/>
        <v>VENDOME TRIATHLON Vétéran</v>
      </c>
      <c r="C1778" t="s">
        <v>5472</v>
      </c>
      <c r="D1778" t="s">
        <v>5172</v>
      </c>
      <c r="E1778" t="s">
        <v>5471</v>
      </c>
      <c r="F1778" t="s">
        <v>3904</v>
      </c>
      <c r="G1778" t="s">
        <v>120</v>
      </c>
      <c r="H1778" t="s">
        <v>26</v>
      </c>
      <c r="I1778" t="s">
        <v>84</v>
      </c>
      <c r="J1778" t="s">
        <v>96</v>
      </c>
    </row>
    <row r="1779" spans="1:10">
      <c r="A1779" t="str">
        <f t="shared" si="54"/>
        <v>DOMINIQUE LAFON</v>
      </c>
      <c r="B1779" t="str">
        <f t="shared" si="55"/>
        <v>VENDOME TRIATHLON Vétéran</v>
      </c>
      <c r="C1779" t="s">
        <v>5470</v>
      </c>
      <c r="D1779" t="s">
        <v>1220</v>
      </c>
      <c r="E1779" t="s">
        <v>3562</v>
      </c>
      <c r="F1779" t="s">
        <v>5469</v>
      </c>
      <c r="G1779" t="s">
        <v>120</v>
      </c>
      <c r="H1779" t="s">
        <v>26</v>
      </c>
      <c r="I1779" t="s">
        <v>115</v>
      </c>
      <c r="J1779" t="s">
        <v>96</v>
      </c>
    </row>
    <row r="1780" spans="1:10">
      <c r="A1780" t="str">
        <f t="shared" si="54"/>
        <v>Kassim LAISEMENT CISSOKO</v>
      </c>
      <c r="B1780" t="str">
        <f t="shared" si="55"/>
        <v>VENDOME TRIATHLON Poussin</v>
      </c>
      <c r="C1780" t="s">
        <v>5874</v>
      </c>
      <c r="D1780" t="s">
        <v>5873</v>
      </c>
      <c r="E1780" t="s">
        <v>5872</v>
      </c>
      <c r="F1780" t="s">
        <v>5871</v>
      </c>
      <c r="G1780" t="s">
        <v>21</v>
      </c>
      <c r="H1780" t="s">
        <v>26</v>
      </c>
      <c r="I1780" t="s">
        <v>205</v>
      </c>
      <c r="J1780" t="s">
        <v>35</v>
      </c>
    </row>
    <row r="1781" spans="1:10">
      <c r="A1781" t="str">
        <f t="shared" si="54"/>
        <v>Virginie LANCELIN</v>
      </c>
      <c r="B1781" t="str">
        <f t="shared" si="55"/>
        <v>VENDOME TRIATHLON Vétéran</v>
      </c>
      <c r="C1781" t="s">
        <v>5870</v>
      </c>
      <c r="D1781" t="s">
        <v>2999</v>
      </c>
      <c r="E1781" t="s">
        <v>5464</v>
      </c>
      <c r="F1781" t="s">
        <v>2757</v>
      </c>
      <c r="G1781" t="s">
        <v>120</v>
      </c>
      <c r="H1781" t="s">
        <v>26</v>
      </c>
      <c r="I1781" t="s">
        <v>115</v>
      </c>
      <c r="J1781" t="s">
        <v>96</v>
      </c>
    </row>
    <row r="1782" spans="1:10">
      <c r="A1782" t="str">
        <f t="shared" si="54"/>
        <v>Ludovic LANCELIN</v>
      </c>
      <c r="B1782" t="str">
        <f t="shared" si="55"/>
        <v>VENDOME TRIATHLON Vétéran</v>
      </c>
      <c r="C1782" t="s">
        <v>5468</v>
      </c>
      <c r="D1782" t="s">
        <v>2219</v>
      </c>
      <c r="E1782" t="s">
        <v>5464</v>
      </c>
      <c r="F1782" t="s">
        <v>5467</v>
      </c>
      <c r="G1782" t="s">
        <v>21</v>
      </c>
      <c r="H1782" t="s">
        <v>26</v>
      </c>
      <c r="I1782" t="s">
        <v>115</v>
      </c>
      <c r="J1782" t="s">
        <v>96</v>
      </c>
    </row>
    <row r="1783" spans="1:10">
      <c r="A1783" t="str">
        <f t="shared" si="54"/>
        <v>Hugo LANCELIN</v>
      </c>
      <c r="B1783" t="str">
        <f t="shared" si="55"/>
        <v>VENDOME TRIATHLON Senior</v>
      </c>
      <c r="C1783" t="s">
        <v>5466</v>
      </c>
      <c r="D1783" t="s">
        <v>216</v>
      </c>
      <c r="E1783" t="s">
        <v>5464</v>
      </c>
      <c r="F1783" t="s">
        <v>1197</v>
      </c>
      <c r="G1783" t="s">
        <v>21</v>
      </c>
      <c r="H1783" t="s">
        <v>26</v>
      </c>
      <c r="I1783" t="s">
        <v>84</v>
      </c>
      <c r="J1783" t="s">
        <v>83</v>
      </c>
    </row>
    <row r="1784" spans="1:10">
      <c r="A1784" t="str">
        <f t="shared" si="54"/>
        <v>Jade LANCELIN</v>
      </c>
      <c r="B1784" t="str">
        <f t="shared" si="55"/>
        <v>VENDOME TRIATHLON Senior</v>
      </c>
      <c r="C1784" t="s">
        <v>5465</v>
      </c>
      <c r="D1784" t="s">
        <v>1551</v>
      </c>
      <c r="E1784" t="s">
        <v>5464</v>
      </c>
      <c r="F1784" t="s">
        <v>5463</v>
      </c>
      <c r="G1784" t="s">
        <v>120</v>
      </c>
      <c r="H1784" t="s">
        <v>26</v>
      </c>
      <c r="I1784" t="s">
        <v>84</v>
      </c>
      <c r="J1784" t="s">
        <v>83</v>
      </c>
    </row>
    <row r="1785" spans="1:10">
      <c r="A1785" t="str">
        <f t="shared" si="54"/>
        <v>Camille LANDRON</v>
      </c>
      <c r="B1785" t="str">
        <f t="shared" si="55"/>
        <v>VENDOME TRIATHLON Senior</v>
      </c>
      <c r="C1785" t="s">
        <v>5462</v>
      </c>
      <c r="D1785" t="s">
        <v>1049</v>
      </c>
      <c r="E1785" t="s">
        <v>5461</v>
      </c>
      <c r="F1785" t="s">
        <v>5460</v>
      </c>
      <c r="G1785" t="s">
        <v>120</v>
      </c>
      <c r="H1785" t="s">
        <v>26</v>
      </c>
      <c r="I1785" t="s">
        <v>84</v>
      </c>
      <c r="J1785" t="s">
        <v>83</v>
      </c>
    </row>
    <row r="1786" spans="1:10">
      <c r="A1786" t="str">
        <f t="shared" si="54"/>
        <v>NATHALIE LAQUERRIERE</v>
      </c>
      <c r="B1786" t="str">
        <f t="shared" si="55"/>
        <v>VENDOME TRIATHLON Vétéran</v>
      </c>
      <c r="C1786" t="s">
        <v>5459</v>
      </c>
      <c r="D1786" t="s">
        <v>2430</v>
      </c>
      <c r="E1786" t="s">
        <v>5458</v>
      </c>
      <c r="F1786" t="s">
        <v>5457</v>
      </c>
      <c r="G1786" t="s">
        <v>120</v>
      </c>
      <c r="H1786" t="s">
        <v>26</v>
      </c>
      <c r="I1786" t="s">
        <v>84</v>
      </c>
      <c r="J1786" t="s">
        <v>96</v>
      </c>
    </row>
    <row r="1787" spans="1:10">
      <c r="A1787" t="str">
        <f t="shared" si="54"/>
        <v>Baudouin LE BOUCQ DE BEAUDIGNIES</v>
      </c>
      <c r="B1787" t="str">
        <f t="shared" si="55"/>
        <v>VENDOME TRIATHLON Mini-Poussin</v>
      </c>
      <c r="C1787" t="s">
        <v>5456</v>
      </c>
      <c r="D1787" t="s">
        <v>5455</v>
      </c>
      <c r="E1787" t="s">
        <v>5454</v>
      </c>
      <c r="F1787" t="s">
        <v>5453</v>
      </c>
      <c r="G1787" t="s">
        <v>21</v>
      </c>
      <c r="H1787" t="s">
        <v>26</v>
      </c>
      <c r="I1787" t="s">
        <v>205</v>
      </c>
      <c r="J1787" t="s">
        <v>43</v>
      </c>
    </row>
    <row r="1788" spans="1:10">
      <c r="A1788" t="str">
        <f t="shared" si="54"/>
        <v>CHRISTOPHER LE CALLONEC</v>
      </c>
      <c r="B1788" t="str">
        <f t="shared" si="55"/>
        <v>VENDOME TRIATHLON Senior</v>
      </c>
      <c r="C1788" t="s">
        <v>5452</v>
      </c>
      <c r="D1788" t="s">
        <v>5451</v>
      </c>
      <c r="E1788" t="s">
        <v>5448</v>
      </c>
      <c r="F1788" t="s">
        <v>4898</v>
      </c>
      <c r="G1788" t="s">
        <v>21</v>
      </c>
      <c r="H1788" t="s">
        <v>26</v>
      </c>
      <c r="I1788" t="s">
        <v>84</v>
      </c>
      <c r="J1788" t="s">
        <v>83</v>
      </c>
    </row>
    <row r="1789" spans="1:10">
      <c r="A1789" t="str">
        <f t="shared" si="54"/>
        <v>Mathys LE CALLONEC</v>
      </c>
      <c r="B1789" t="str">
        <f t="shared" si="55"/>
        <v>VENDOME TRIATHLON Poussin</v>
      </c>
      <c r="C1789" t="s">
        <v>5450</v>
      </c>
      <c r="D1789" t="s">
        <v>5449</v>
      </c>
      <c r="E1789" t="s">
        <v>5448</v>
      </c>
      <c r="F1789" t="s">
        <v>5447</v>
      </c>
      <c r="G1789" t="s">
        <v>21</v>
      </c>
      <c r="H1789" t="s">
        <v>26</v>
      </c>
      <c r="I1789" t="s">
        <v>205</v>
      </c>
      <c r="J1789" t="s">
        <v>35</v>
      </c>
    </row>
    <row r="1790" spans="1:10">
      <c r="A1790" t="str">
        <f t="shared" si="54"/>
        <v>Sophia LEAL</v>
      </c>
      <c r="B1790" t="str">
        <f t="shared" si="55"/>
        <v>VENDOME TRIATHLON Minime</v>
      </c>
      <c r="C1790" t="s">
        <v>5446</v>
      </c>
      <c r="D1790" t="s">
        <v>5445</v>
      </c>
      <c r="E1790" t="s">
        <v>5442</v>
      </c>
      <c r="F1790" t="s">
        <v>5444</v>
      </c>
      <c r="G1790" t="s">
        <v>120</v>
      </c>
      <c r="H1790" t="s">
        <v>26</v>
      </c>
      <c r="I1790" t="s">
        <v>205</v>
      </c>
      <c r="J1790" t="s">
        <v>23</v>
      </c>
    </row>
    <row r="1791" spans="1:10">
      <c r="A1791" t="str">
        <f t="shared" si="54"/>
        <v>Nicolas LEAL</v>
      </c>
      <c r="B1791" t="str">
        <f t="shared" si="55"/>
        <v>VENDOME TRIATHLON Vétéran</v>
      </c>
      <c r="C1791" t="s">
        <v>5443</v>
      </c>
      <c r="D1791" t="s">
        <v>87</v>
      </c>
      <c r="E1791" t="s">
        <v>5442</v>
      </c>
      <c r="F1791" t="s">
        <v>5441</v>
      </c>
      <c r="G1791" t="s">
        <v>21</v>
      </c>
      <c r="H1791" t="s">
        <v>26</v>
      </c>
      <c r="I1791" t="s">
        <v>115</v>
      </c>
      <c r="J1791" t="s">
        <v>96</v>
      </c>
    </row>
    <row r="1792" spans="1:10">
      <c r="A1792" t="str">
        <f t="shared" si="54"/>
        <v>JUSTINE LEAUTE</v>
      </c>
      <c r="B1792" t="str">
        <f t="shared" si="55"/>
        <v>VENDOME TRIATHLON Pupille</v>
      </c>
      <c r="C1792" t="s">
        <v>5440</v>
      </c>
      <c r="D1792" t="s">
        <v>5439</v>
      </c>
      <c r="E1792" t="s">
        <v>5438</v>
      </c>
      <c r="F1792" t="s">
        <v>5437</v>
      </c>
      <c r="G1792" t="s">
        <v>120</v>
      </c>
      <c r="H1792" t="s">
        <v>26</v>
      </c>
      <c r="I1792" t="s">
        <v>205</v>
      </c>
      <c r="J1792" t="s">
        <v>32</v>
      </c>
    </row>
    <row r="1793" spans="1:10">
      <c r="A1793" t="str">
        <f t="shared" si="54"/>
        <v>Ethan LECAILLIER</v>
      </c>
      <c r="B1793" t="str">
        <f t="shared" si="55"/>
        <v>VENDOME TRIATHLON Pupille</v>
      </c>
      <c r="C1793" t="s">
        <v>5436</v>
      </c>
      <c r="D1793" t="s">
        <v>1823</v>
      </c>
      <c r="E1793" t="s">
        <v>5435</v>
      </c>
      <c r="F1793" t="s">
        <v>5434</v>
      </c>
      <c r="G1793" t="s">
        <v>21</v>
      </c>
      <c r="H1793" t="s">
        <v>26</v>
      </c>
      <c r="I1793" t="s">
        <v>205</v>
      </c>
      <c r="J1793" t="s">
        <v>32</v>
      </c>
    </row>
    <row r="1794" spans="1:10">
      <c r="A1794" t="str">
        <f t="shared" si="54"/>
        <v>JEROME LEFER</v>
      </c>
      <c r="B1794" t="str">
        <f t="shared" si="55"/>
        <v>VENDOME TRIATHLON Vétéran</v>
      </c>
      <c r="C1794" t="s">
        <v>5433</v>
      </c>
      <c r="D1794" t="s">
        <v>1820</v>
      </c>
      <c r="E1794" t="s">
        <v>5432</v>
      </c>
      <c r="F1794" t="s">
        <v>4051</v>
      </c>
      <c r="G1794" t="s">
        <v>21</v>
      </c>
      <c r="H1794" t="s">
        <v>26</v>
      </c>
      <c r="I1794" t="s">
        <v>84</v>
      </c>
      <c r="J1794" t="s">
        <v>96</v>
      </c>
    </row>
    <row r="1795" spans="1:10">
      <c r="A1795" t="str">
        <f t="shared" ref="A1795:A1858" si="56">CONCATENATE(D1795," ",E1795)</f>
        <v>Corentin LEMOINE</v>
      </c>
      <c r="B1795" t="str">
        <f t="shared" ref="B1795:B1858" si="57">CONCATENATE(H1795," ",J1795)</f>
        <v>VENDOME TRIATHLON Senior</v>
      </c>
      <c r="C1795" t="s">
        <v>5431</v>
      </c>
      <c r="D1795" t="s">
        <v>410</v>
      </c>
      <c r="E1795" t="s">
        <v>5430</v>
      </c>
      <c r="F1795" t="s">
        <v>5429</v>
      </c>
      <c r="G1795" t="s">
        <v>21</v>
      </c>
      <c r="H1795" t="s">
        <v>26</v>
      </c>
      <c r="I1795" t="s">
        <v>84</v>
      </c>
      <c r="J1795" t="s">
        <v>83</v>
      </c>
    </row>
    <row r="1796" spans="1:10">
      <c r="A1796" t="str">
        <f t="shared" si="56"/>
        <v>Medine LEROUX</v>
      </c>
      <c r="B1796" t="str">
        <f t="shared" si="57"/>
        <v>VENDOME TRIATHLON Poussin</v>
      </c>
      <c r="C1796" t="s">
        <v>5428</v>
      </c>
      <c r="D1796" t="s">
        <v>5427</v>
      </c>
      <c r="E1796" t="s">
        <v>898</v>
      </c>
      <c r="F1796" t="s">
        <v>5426</v>
      </c>
      <c r="G1796" t="s">
        <v>21</v>
      </c>
      <c r="H1796" t="s">
        <v>26</v>
      </c>
      <c r="I1796" t="s">
        <v>205</v>
      </c>
      <c r="J1796" t="s">
        <v>35</v>
      </c>
    </row>
    <row r="1797" spans="1:10">
      <c r="A1797" t="str">
        <f t="shared" si="56"/>
        <v>Dorothee LOEVENBRUCK</v>
      </c>
      <c r="B1797" t="str">
        <f t="shared" si="57"/>
        <v>VENDOME TRIATHLON Vétéran</v>
      </c>
      <c r="C1797" t="s">
        <v>5425</v>
      </c>
      <c r="D1797" t="s">
        <v>5424</v>
      </c>
      <c r="E1797" t="s">
        <v>5423</v>
      </c>
      <c r="F1797" t="s">
        <v>5422</v>
      </c>
      <c r="G1797" t="s">
        <v>120</v>
      </c>
      <c r="H1797" t="s">
        <v>26</v>
      </c>
      <c r="I1797" t="s">
        <v>84</v>
      </c>
      <c r="J1797" t="s">
        <v>96</v>
      </c>
    </row>
    <row r="1798" spans="1:10">
      <c r="A1798" t="str">
        <f t="shared" si="56"/>
        <v>Vincent LUCAS</v>
      </c>
      <c r="B1798" t="str">
        <f t="shared" si="57"/>
        <v>VENDOME TRIATHLON Vétéran</v>
      </c>
      <c r="C1798" t="s">
        <v>5421</v>
      </c>
      <c r="D1798" t="s">
        <v>623</v>
      </c>
      <c r="E1798" t="s">
        <v>4406</v>
      </c>
      <c r="F1798" t="s">
        <v>5420</v>
      </c>
      <c r="G1798" t="s">
        <v>21</v>
      </c>
      <c r="H1798" t="s">
        <v>26</v>
      </c>
      <c r="I1798" t="s">
        <v>115</v>
      </c>
      <c r="J1798" t="s">
        <v>96</v>
      </c>
    </row>
    <row r="1799" spans="1:10">
      <c r="A1799" t="str">
        <f t="shared" si="56"/>
        <v>Anatole LUCAS</v>
      </c>
      <c r="B1799" t="str">
        <f t="shared" si="57"/>
        <v>VENDOME TRIATHLON Pupille</v>
      </c>
      <c r="C1799" t="s">
        <v>5419</v>
      </c>
      <c r="D1799" t="s">
        <v>5418</v>
      </c>
      <c r="E1799" t="s">
        <v>4406</v>
      </c>
      <c r="F1799" t="s">
        <v>5417</v>
      </c>
      <c r="G1799" t="s">
        <v>21</v>
      </c>
      <c r="H1799" t="s">
        <v>26</v>
      </c>
      <c r="I1799" t="s">
        <v>205</v>
      </c>
      <c r="J1799" t="s">
        <v>32</v>
      </c>
    </row>
    <row r="1800" spans="1:10">
      <c r="A1800" t="str">
        <f t="shared" si="56"/>
        <v>Bertrand LUSSIGNY</v>
      </c>
      <c r="B1800" t="str">
        <f t="shared" si="57"/>
        <v>VENDOME TRIATHLON Vétéran</v>
      </c>
      <c r="C1800" t="s">
        <v>5869</v>
      </c>
      <c r="D1800" t="s">
        <v>270</v>
      </c>
      <c r="E1800" t="s">
        <v>5868</v>
      </c>
      <c r="F1800" t="s">
        <v>5867</v>
      </c>
      <c r="G1800" t="s">
        <v>21</v>
      </c>
      <c r="H1800" t="s">
        <v>26</v>
      </c>
      <c r="I1800" t="s">
        <v>84</v>
      </c>
      <c r="J1800" t="s">
        <v>96</v>
      </c>
    </row>
    <row r="1801" spans="1:10">
      <c r="A1801" t="str">
        <f t="shared" si="56"/>
        <v>Soline MAHE</v>
      </c>
      <c r="B1801" t="str">
        <f t="shared" si="57"/>
        <v>VENDOME TRIATHLON Pupille</v>
      </c>
      <c r="C1801" t="s">
        <v>5866</v>
      </c>
      <c r="D1801" t="s">
        <v>2164</v>
      </c>
      <c r="E1801" t="s">
        <v>5865</v>
      </c>
      <c r="F1801" t="s">
        <v>5864</v>
      </c>
      <c r="G1801" t="s">
        <v>120</v>
      </c>
      <c r="H1801" t="s">
        <v>26</v>
      </c>
      <c r="I1801" t="s">
        <v>205</v>
      </c>
      <c r="J1801" t="s">
        <v>32</v>
      </c>
    </row>
    <row r="1802" spans="1:10">
      <c r="A1802" t="str">
        <f t="shared" si="56"/>
        <v>Elsa MAHOUDEAU</v>
      </c>
      <c r="B1802" t="str">
        <f t="shared" si="57"/>
        <v>VENDOME TRIATHLON Minime</v>
      </c>
      <c r="C1802" t="s">
        <v>5416</v>
      </c>
      <c r="D1802" t="s">
        <v>2767</v>
      </c>
      <c r="E1802" t="s">
        <v>5415</v>
      </c>
      <c r="F1802" t="s">
        <v>5414</v>
      </c>
      <c r="G1802" t="s">
        <v>120</v>
      </c>
      <c r="H1802" t="s">
        <v>26</v>
      </c>
      <c r="I1802" t="s">
        <v>205</v>
      </c>
      <c r="J1802" t="s">
        <v>23</v>
      </c>
    </row>
    <row r="1803" spans="1:10">
      <c r="A1803" t="str">
        <f t="shared" si="56"/>
        <v>Ludovic MARCOUX</v>
      </c>
      <c r="B1803" t="str">
        <f t="shared" si="57"/>
        <v>VENDOME TRIATHLON Vétéran</v>
      </c>
      <c r="C1803" t="s">
        <v>5413</v>
      </c>
      <c r="D1803" t="s">
        <v>2219</v>
      </c>
      <c r="E1803" t="s">
        <v>5410</v>
      </c>
      <c r="F1803" t="s">
        <v>5412</v>
      </c>
      <c r="G1803" t="s">
        <v>21</v>
      </c>
      <c r="H1803" t="s">
        <v>26</v>
      </c>
      <c r="I1803" t="s">
        <v>115</v>
      </c>
      <c r="J1803" t="s">
        <v>96</v>
      </c>
    </row>
    <row r="1804" spans="1:10">
      <c r="A1804" t="str">
        <f t="shared" si="56"/>
        <v>Annette MARCOUX</v>
      </c>
      <c r="B1804" t="str">
        <f t="shared" si="57"/>
        <v>VENDOME TRIATHLON Minime</v>
      </c>
      <c r="C1804" t="s">
        <v>5411</v>
      </c>
      <c r="D1804" t="s">
        <v>1317</v>
      </c>
      <c r="E1804" t="s">
        <v>5410</v>
      </c>
      <c r="F1804" t="s">
        <v>4787</v>
      </c>
      <c r="G1804" t="s">
        <v>120</v>
      </c>
      <c r="H1804" t="s">
        <v>26</v>
      </c>
      <c r="I1804" t="s">
        <v>205</v>
      </c>
      <c r="J1804" t="s">
        <v>23</v>
      </c>
    </row>
    <row r="1805" spans="1:10">
      <c r="A1805" t="str">
        <f t="shared" si="56"/>
        <v>Stephanie MARECHAL</v>
      </c>
      <c r="B1805" t="str">
        <f t="shared" si="57"/>
        <v>VENDOME TRIATHLON Vétéran</v>
      </c>
      <c r="C1805" t="s">
        <v>5409</v>
      </c>
      <c r="D1805" t="s">
        <v>1150</v>
      </c>
      <c r="E1805" t="s">
        <v>5408</v>
      </c>
      <c r="F1805" t="s">
        <v>5407</v>
      </c>
      <c r="G1805" t="s">
        <v>120</v>
      </c>
      <c r="H1805" t="s">
        <v>26</v>
      </c>
      <c r="I1805" t="s">
        <v>115</v>
      </c>
      <c r="J1805" t="s">
        <v>96</v>
      </c>
    </row>
    <row r="1806" spans="1:10">
      <c r="A1806" t="str">
        <f t="shared" si="56"/>
        <v>Aude MARMION</v>
      </c>
      <c r="B1806" t="str">
        <f t="shared" si="57"/>
        <v>VENDOME TRIATHLON Vétéran</v>
      </c>
      <c r="C1806" t="s">
        <v>5406</v>
      </c>
      <c r="D1806" t="s">
        <v>481</v>
      </c>
      <c r="E1806" t="s">
        <v>5405</v>
      </c>
      <c r="F1806" t="s">
        <v>3766</v>
      </c>
      <c r="G1806" t="s">
        <v>120</v>
      </c>
      <c r="H1806" t="s">
        <v>26</v>
      </c>
      <c r="I1806" t="s">
        <v>84</v>
      </c>
      <c r="J1806" t="s">
        <v>96</v>
      </c>
    </row>
    <row r="1807" spans="1:10">
      <c r="A1807" t="str">
        <f t="shared" si="56"/>
        <v>STEPHANIE MARTELLIERE</v>
      </c>
      <c r="B1807" t="str">
        <f t="shared" si="57"/>
        <v>VENDOME TRIATHLON Vétéran</v>
      </c>
      <c r="C1807" t="s">
        <v>5863</v>
      </c>
      <c r="D1807" t="s">
        <v>503</v>
      </c>
      <c r="E1807" t="s">
        <v>5856</v>
      </c>
      <c r="F1807" t="s">
        <v>5862</v>
      </c>
      <c r="G1807" t="s">
        <v>120</v>
      </c>
      <c r="H1807" t="s">
        <v>26</v>
      </c>
      <c r="I1807" t="s">
        <v>84</v>
      </c>
      <c r="J1807" t="s">
        <v>96</v>
      </c>
    </row>
    <row r="1808" spans="1:10">
      <c r="A1808" t="str">
        <f t="shared" si="56"/>
        <v>MAELAN MARTELLIERE</v>
      </c>
      <c r="B1808" t="str">
        <f t="shared" si="57"/>
        <v>VENDOME TRIATHLON Junior</v>
      </c>
      <c r="C1808" t="s">
        <v>5861</v>
      </c>
      <c r="D1808" t="s">
        <v>5860</v>
      </c>
      <c r="E1808" t="s">
        <v>5856</v>
      </c>
      <c r="F1808" t="s">
        <v>5859</v>
      </c>
      <c r="G1808" t="s">
        <v>21</v>
      </c>
      <c r="H1808" t="s">
        <v>26</v>
      </c>
      <c r="I1808" t="s">
        <v>205</v>
      </c>
      <c r="J1808" t="s">
        <v>24</v>
      </c>
    </row>
    <row r="1809" spans="1:10">
      <c r="A1809" t="str">
        <f t="shared" si="56"/>
        <v>Soren MARTELLIERE</v>
      </c>
      <c r="B1809" t="str">
        <f t="shared" si="57"/>
        <v>VENDOME TRIATHLON Minime</v>
      </c>
      <c r="C1809" t="s">
        <v>5858</v>
      </c>
      <c r="D1809" t="s">
        <v>5857</v>
      </c>
      <c r="E1809" t="s">
        <v>5856</v>
      </c>
      <c r="F1809" t="s">
        <v>5855</v>
      </c>
      <c r="G1809" t="s">
        <v>21</v>
      </c>
      <c r="H1809" t="s">
        <v>26</v>
      </c>
      <c r="I1809" t="s">
        <v>205</v>
      </c>
      <c r="J1809" t="s">
        <v>23</v>
      </c>
    </row>
    <row r="1810" spans="1:10">
      <c r="A1810" t="str">
        <f t="shared" si="56"/>
        <v>Gabriel MARY</v>
      </c>
      <c r="B1810" t="str">
        <f t="shared" si="57"/>
        <v>VENDOME TRIATHLON Pupille</v>
      </c>
      <c r="C1810" t="s">
        <v>5404</v>
      </c>
      <c r="D1810" t="s">
        <v>3624</v>
      </c>
      <c r="E1810" t="s">
        <v>5401</v>
      </c>
      <c r="F1810" t="s">
        <v>5403</v>
      </c>
      <c r="G1810" t="s">
        <v>21</v>
      </c>
      <c r="H1810" t="s">
        <v>26</v>
      </c>
      <c r="I1810" t="s">
        <v>205</v>
      </c>
      <c r="J1810" t="s">
        <v>32</v>
      </c>
    </row>
    <row r="1811" spans="1:10">
      <c r="A1811" t="str">
        <f t="shared" si="56"/>
        <v>Nathan MARY</v>
      </c>
      <c r="B1811" t="str">
        <f t="shared" si="57"/>
        <v>VENDOME TRIATHLON Minime</v>
      </c>
      <c r="C1811" t="s">
        <v>5402</v>
      </c>
      <c r="D1811" t="s">
        <v>1696</v>
      </c>
      <c r="E1811" t="s">
        <v>5401</v>
      </c>
      <c r="F1811" t="s">
        <v>5400</v>
      </c>
      <c r="G1811" t="s">
        <v>21</v>
      </c>
      <c r="H1811" t="s">
        <v>26</v>
      </c>
      <c r="I1811" t="s">
        <v>205</v>
      </c>
      <c r="J1811" t="s">
        <v>23</v>
      </c>
    </row>
    <row r="1812" spans="1:10">
      <c r="A1812" t="str">
        <f t="shared" si="56"/>
        <v>OCEANE MEILHON</v>
      </c>
      <c r="B1812" t="str">
        <f t="shared" si="57"/>
        <v>VENDOME TRIATHLON Senior</v>
      </c>
      <c r="C1812" t="s">
        <v>5399</v>
      </c>
      <c r="D1812" t="s">
        <v>5398</v>
      </c>
      <c r="E1812" t="s">
        <v>5397</v>
      </c>
      <c r="F1812" t="s">
        <v>5396</v>
      </c>
      <c r="G1812" t="s">
        <v>120</v>
      </c>
      <c r="H1812" t="s">
        <v>26</v>
      </c>
      <c r="I1812" t="s">
        <v>84</v>
      </c>
      <c r="J1812" t="s">
        <v>83</v>
      </c>
    </row>
    <row r="1813" spans="1:10">
      <c r="A1813" t="str">
        <f t="shared" si="56"/>
        <v>Aude MENSEAU</v>
      </c>
      <c r="B1813" t="str">
        <f t="shared" si="57"/>
        <v>VENDOME TRIATHLON Vétéran</v>
      </c>
      <c r="C1813" t="s">
        <v>5854</v>
      </c>
      <c r="D1813" t="s">
        <v>481</v>
      </c>
      <c r="E1813" t="s">
        <v>5853</v>
      </c>
      <c r="F1813" t="s">
        <v>5852</v>
      </c>
      <c r="G1813" t="s">
        <v>120</v>
      </c>
      <c r="H1813" t="s">
        <v>26</v>
      </c>
      <c r="I1813" t="s">
        <v>115</v>
      </c>
      <c r="J1813" t="s">
        <v>96</v>
      </c>
    </row>
    <row r="1814" spans="1:10">
      <c r="A1814" t="str">
        <f t="shared" si="56"/>
        <v>Elise MILLET</v>
      </c>
      <c r="B1814" t="str">
        <f t="shared" si="57"/>
        <v>VENDOME TRIATHLON Vétéran</v>
      </c>
      <c r="C1814" t="s">
        <v>5851</v>
      </c>
      <c r="D1814" t="s">
        <v>808</v>
      </c>
      <c r="E1814" t="s">
        <v>5850</v>
      </c>
      <c r="F1814" t="s">
        <v>5849</v>
      </c>
      <c r="G1814" t="s">
        <v>120</v>
      </c>
      <c r="H1814" t="s">
        <v>26</v>
      </c>
      <c r="I1814" t="s">
        <v>115</v>
      </c>
      <c r="J1814" t="s">
        <v>96</v>
      </c>
    </row>
    <row r="1815" spans="1:10">
      <c r="A1815" t="str">
        <f t="shared" si="56"/>
        <v>Quentin MIZZI</v>
      </c>
      <c r="B1815" t="str">
        <f t="shared" si="57"/>
        <v>VENDOME TRIATHLON Senior</v>
      </c>
      <c r="C1815" t="s">
        <v>5395</v>
      </c>
      <c r="D1815" t="s">
        <v>1037</v>
      </c>
      <c r="E1815" t="s">
        <v>5394</v>
      </c>
      <c r="F1815" t="s">
        <v>5393</v>
      </c>
      <c r="G1815" t="s">
        <v>21</v>
      </c>
      <c r="H1815" t="s">
        <v>26</v>
      </c>
      <c r="I1815" t="s">
        <v>84</v>
      </c>
      <c r="J1815" t="s">
        <v>83</v>
      </c>
    </row>
    <row r="1816" spans="1:10">
      <c r="A1816" t="str">
        <f t="shared" si="56"/>
        <v>Jean Noel MONTERO</v>
      </c>
      <c r="B1816" t="str">
        <f t="shared" si="57"/>
        <v>VENDOME TRIATHLON Vétéran</v>
      </c>
      <c r="C1816" t="s">
        <v>5392</v>
      </c>
      <c r="D1816" t="s">
        <v>450</v>
      </c>
      <c r="E1816" t="s">
        <v>5391</v>
      </c>
      <c r="F1816" t="s">
        <v>5390</v>
      </c>
      <c r="G1816" t="s">
        <v>21</v>
      </c>
      <c r="H1816" t="s">
        <v>26</v>
      </c>
      <c r="I1816" t="s">
        <v>84</v>
      </c>
      <c r="J1816" t="s">
        <v>96</v>
      </c>
    </row>
    <row r="1817" spans="1:10">
      <c r="A1817" t="str">
        <f t="shared" si="56"/>
        <v>Simon OMBREDANE</v>
      </c>
      <c r="B1817" t="str">
        <f t="shared" si="57"/>
        <v>VENDOME TRIATHLON Senior</v>
      </c>
      <c r="C1817" t="s">
        <v>5389</v>
      </c>
      <c r="D1817" t="s">
        <v>832</v>
      </c>
      <c r="E1817" t="s">
        <v>5388</v>
      </c>
      <c r="F1817" t="s">
        <v>5387</v>
      </c>
      <c r="G1817" t="s">
        <v>21</v>
      </c>
      <c r="H1817" t="s">
        <v>26</v>
      </c>
      <c r="I1817" t="s">
        <v>84</v>
      </c>
      <c r="J1817" t="s">
        <v>83</v>
      </c>
    </row>
    <row r="1818" spans="1:10">
      <c r="A1818" t="str">
        <f t="shared" si="56"/>
        <v>Hugo PAUGOIS</v>
      </c>
      <c r="B1818" t="str">
        <f t="shared" si="57"/>
        <v>VENDOME TRIATHLON Senior</v>
      </c>
      <c r="C1818" t="s">
        <v>5848</v>
      </c>
      <c r="D1818" t="s">
        <v>216</v>
      </c>
      <c r="E1818" t="s">
        <v>5377</v>
      </c>
      <c r="F1818" t="s">
        <v>5847</v>
      </c>
      <c r="G1818" t="s">
        <v>21</v>
      </c>
      <c r="H1818" t="s">
        <v>26</v>
      </c>
      <c r="I1818" t="s">
        <v>115</v>
      </c>
      <c r="J1818" t="s">
        <v>83</v>
      </c>
    </row>
    <row r="1819" spans="1:10">
      <c r="A1819" t="str">
        <f t="shared" si="56"/>
        <v>Amelie PAUGOIS</v>
      </c>
      <c r="B1819" t="str">
        <f t="shared" si="57"/>
        <v>VENDOME TRIATHLON Vétéran</v>
      </c>
      <c r="C1819" t="s">
        <v>5386</v>
      </c>
      <c r="D1819" t="s">
        <v>1442</v>
      </c>
      <c r="E1819" t="s">
        <v>5377</v>
      </c>
      <c r="F1819" t="s">
        <v>5385</v>
      </c>
      <c r="G1819" t="s">
        <v>120</v>
      </c>
      <c r="H1819" t="s">
        <v>26</v>
      </c>
      <c r="I1819" t="s">
        <v>115</v>
      </c>
      <c r="J1819" t="s">
        <v>96</v>
      </c>
    </row>
    <row r="1820" spans="1:10">
      <c r="A1820" t="str">
        <f t="shared" si="56"/>
        <v>Frederic PAUGOIS</v>
      </c>
      <c r="B1820" t="str">
        <f t="shared" si="57"/>
        <v>VENDOME TRIATHLON Vétéran</v>
      </c>
      <c r="C1820" t="s">
        <v>5384</v>
      </c>
      <c r="D1820" t="s">
        <v>175</v>
      </c>
      <c r="E1820" t="s">
        <v>5377</v>
      </c>
      <c r="F1820" t="s">
        <v>5383</v>
      </c>
      <c r="G1820" t="s">
        <v>21</v>
      </c>
      <c r="H1820" t="s">
        <v>26</v>
      </c>
      <c r="I1820" t="s">
        <v>84</v>
      </c>
      <c r="J1820" t="s">
        <v>96</v>
      </c>
    </row>
    <row r="1821" spans="1:10">
      <c r="A1821" t="str">
        <f t="shared" si="56"/>
        <v>Ronan PAUGOIS</v>
      </c>
      <c r="B1821" t="str">
        <f t="shared" si="57"/>
        <v>VENDOME TRIATHLON Junior</v>
      </c>
      <c r="C1821" t="s">
        <v>5382</v>
      </c>
      <c r="D1821" t="s">
        <v>609</v>
      </c>
      <c r="E1821" t="s">
        <v>5377</v>
      </c>
      <c r="F1821" t="s">
        <v>5381</v>
      </c>
      <c r="G1821" t="s">
        <v>21</v>
      </c>
      <c r="H1821" t="s">
        <v>26</v>
      </c>
      <c r="I1821" t="s">
        <v>205</v>
      </c>
      <c r="J1821" t="s">
        <v>24</v>
      </c>
    </row>
    <row r="1822" spans="1:10">
      <c r="A1822" t="str">
        <f t="shared" si="56"/>
        <v>Lucas PAUGOIS</v>
      </c>
      <c r="B1822" t="str">
        <f t="shared" si="57"/>
        <v>VENDOME TRIATHLON Benjamin</v>
      </c>
      <c r="C1822" t="s">
        <v>5380</v>
      </c>
      <c r="D1822" t="s">
        <v>1537</v>
      </c>
      <c r="E1822" t="s">
        <v>5377</v>
      </c>
      <c r="F1822" t="s">
        <v>5376</v>
      </c>
      <c r="G1822" t="s">
        <v>21</v>
      </c>
      <c r="H1822" t="s">
        <v>26</v>
      </c>
      <c r="I1822" t="s">
        <v>205</v>
      </c>
      <c r="J1822" t="s">
        <v>22</v>
      </c>
    </row>
    <row r="1823" spans="1:10">
      <c r="A1823" t="str">
        <f t="shared" si="56"/>
        <v>Marius PAUGOIS</v>
      </c>
      <c r="B1823" t="str">
        <f t="shared" si="57"/>
        <v>VENDOME TRIATHLON Benjamin</v>
      </c>
      <c r="C1823" t="s">
        <v>5379</v>
      </c>
      <c r="D1823" t="s">
        <v>5378</v>
      </c>
      <c r="E1823" t="s">
        <v>5377</v>
      </c>
      <c r="F1823" t="s">
        <v>5376</v>
      </c>
      <c r="G1823" t="s">
        <v>21</v>
      </c>
      <c r="H1823" t="s">
        <v>26</v>
      </c>
      <c r="I1823" t="s">
        <v>205</v>
      </c>
      <c r="J1823" t="s">
        <v>22</v>
      </c>
    </row>
    <row r="1824" spans="1:10">
      <c r="A1824" t="str">
        <f t="shared" si="56"/>
        <v xml:space="preserve">Arthur PAUGOIS </v>
      </c>
      <c r="B1824" t="str">
        <f t="shared" si="57"/>
        <v>VENDOME TRIATHLON Cadet</v>
      </c>
      <c r="C1824" t="s">
        <v>5375</v>
      </c>
      <c r="D1824" t="s">
        <v>458</v>
      </c>
      <c r="E1824" t="s">
        <v>5374</v>
      </c>
      <c r="F1824" t="s">
        <v>5373</v>
      </c>
      <c r="G1824" t="s">
        <v>21</v>
      </c>
      <c r="H1824" t="s">
        <v>26</v>
      </c>
      <c r="I1824" t="s">
        <v>205</v>
      </c>
      <c r="J1824" t="s">
        <v>20</v>
      </c>
    </row>
    <row r="1825" spans="1:10">
      <c r="A1825" t="str">
        <f t="shared" si="56"/>
        <v>Thomas PELLETIER</v>
      </c>
      <c r="B1825" t="str">
        <f t="shared" si="57"/>
        <v>VENDOME TRIATHLON Senior</v>
      </c>
      <c r="C1825" t="s">
        <v>5372</v>
      </c>
      <c r="D1825" t="s">
        <v>135</v>
      </c>
      <c r="E1825" t="s">
        <v>2951</v>
      </c>
      <c r="F1825" t="s">
        <v>5371</v>
      </c>
      <c r="G1825" t="s">
        <v>21</v>
      </c>
      <c r="H1825" t="s">
        <v>26</v>
      </c>
      <c r="I1825" t="s">
        <v>84</v>
      </c>
      <c r="J1825" t="s">
        <v>83</v>
      </c>
    </row>
    <row r="1826" spans="1:10">
      <c r="A1826" t="str">
        <f t="shared" si="56"/>
        <v>Stephane PILOT</v>
      </c>
      <c r="B1826" t="str">
        <f t="shared" si="57"/>
        <v>VENDOME TRIATHLON Pupille</v>
      </c>
      <c r="C1826" t="s">
        <v>5370</v>
      </c>
      <c r="D1826" t="s">
        <v>186</v>
      </c>
      <c r="E1826" t="s">
        <v>5369</v>
      </c>
      <c r="F1826" t="s">
        <v>3079</v>
      </c>
      <c r="G1826" t="s">
        <v>21</v>
      </c>
      <c r="H1826" t="s">
        <v>26</v>
      </c>
      <c r="I1826" t="s">
        <v>205</v>
      </c>
      <c r="J1826" t="s">
        <v>32</v>
      </c>
    </row>
    <row r="1827" spans="1:10">
      <c r="A1827" t="str">
        <f t="shared" si="56"/>
        <v>Laurent PINEAU</v>
      </c>
      <c r="B1827" t="str">
        <f t="shared" si="57"/>
        <v>VENDOME TRIATHLON Vétéran</v>
      </c>
      <c r="C1827" t="s">
        <v>5368</v>
      </c>
      <c r="D1827" t="s">
        <v>179</v>
      </c>
      <c r="E1827" t="s">
        <v>5367</v>
      </c>
      <c r="F1827" t="s">
        <v>5366</v>
      </c>
      <c r="G1827" t="s">
        <v>21</v>
      </c>
      <c r="H1827" t="s">
        <v>26</v>
      </c>
      <c r="I1827" t="s">
        <v>115</v>
      </c>
      <c r="J1827" t="s">
        <v>96</v>
      </c>
    </row>
    <row r="1828" spans="1:10">
      <c r="A1828" t="str">
        <f t="shared" si="56"/>
        <v>Myriam PRAMPART</v>
      </c>
      <c r="B1828" t="str">
        <f t="shared" si="57"/>
        <v>VENDOME TRIATHLON Minime</v>
      </c>
      <c r="C1828" t="s">
        <v>5365</v>
      </c>
      <c r="D1828" t="s">
        <v>5364</v>
      </c>
      <c r="E1828" t="s">
        <v>5355</v>
      </c>
      <c r="F1828" t="s">
        <v>5363</v>
      </c>
      <c r="G1828" t="s">
        <v>120</v>
      </c>
      <c r="H1828" t="s">
        <v>26</v>
      </c>
      <c r="I1828" t="s">
        <v>205</v>
      </c>
      <c r="J1828" t="s">
        <v>23</v>
      </c>
    </row>
    <row r="1829" spans="1:10">
      <c r="A1829" t="str">
        <f t="shared" si="56"/>
        <v>Sylvain PRAMPART</v>
      </c>
      <c r="B1829" t="str">
        <f t="shared" si="57"/>
        <v>VENDOME TRIATHLON Vétéran</v>
      </c>
      <c r="C1829" t="s">
        <v>5362</v>
      </c>
      <c r="D1829" t="s">
        <v>2871</v>
      </c>
      <c r="E1829" t="s">
        <v>5355</v>
      </c>
      <c r="F1829" t="s">
        <v>5361</v>
      </c>
      <c r="G1829" t="s">
        <v>21</v>
      </c>
      <c r="H1829" t="s">
        <v>26</v>
      </c>
      <c r="I1829" t="s">
        <v>84</v>
      </c>
      <c r="J1829" t="s">
        <v>96</v>
      </c>
    </row>
    <row r="1830" spans="1:10">
      <c r="A1830" t="str">
        <f t="shared" si="56"/>
        <v>Ymeine PRAMPART</v>
      </c>
      <c r="B1830" t="str">
        <f t="shared" si="57"/>
        <v>VENDOME TRIATHLON Vétéran</v>
      </c>
      <c r="C1830" t="s">
        <v>5360</v>
      </c>
      <c r="D1830" t="s">
        <v>5359</v>
      </c>
      <c r="E1830" t="s">
        <v>5355</v>
      </c>
      <c r="F1830" t="s">
        <v>5358</v>
      </c>
      <c r="G1830" t="s">
        <v>120</v>
      </c>
      <c r="H1830" t="s">
        <v>26</v>
      </c>
      <c r="I1830" t="s">
        <v>115</v>
      </c>
      <c r="J1830" t="s">
        <v>96</v>
      </c>
    </row>
    <row r="1831" spans="1:10">
      <c r="A1831" t="str">
        <f t="shared" si="56"/>
        <v>Ilyes PRAMPART</v>
      </c>
      <c r="B1831" t="str">
        <f t="shared" si="57"/>
        <v>VENDOME TRIATHLON Cadet</v>
      </c>
      <c r="C1831" t="s">
        <v>5357</v>
      </c>
      <c r="D1831" t="s">
        <v>5356</v>
      </c>
      <c r="E1831" t="s">
        <v>5355</v>
      </c>
      <c r="F1831" t="s">
        <v>5354</v>
      </c>
      <c r="G1831" t="s">
        <v>21</v>
      </c>
      <c r="H1831" t="s">
        <v>26</v>
      </c>
      <c r="I1831" t="s">
        <v>205</v>
      </c>
      <c r="J1831" t="s">
        <v>20</v>
      </c>
    </row>
    <row r="1832" spans="1:10">
      <c r="A1832" t="str">
        <f t="shared" si="56"/>
        <v>David RAVIN</v>
      </c>
      <c r="B1832" t="str">
        <f t="shared" si="57"/>
        <v>VENDOME TRIATHLON Vétéran</v>
      </c>
      <c r="C1832" t="s">
        <v>5353</v>
      </c>
      <c r="D1832" t="s">
        <v>848</v>
      </c>
      <c r="E1832" t="s">
        <v>5350</v>
      </c>
      <c r="F1832" t="s">
        <v>5352</v>
      </c>
      <c r="G1832" t="s">
        <v>21</v>
      </c>
      <c r="H1832" t="s">
        <v>26</v>
      </c>
      <c r="I1832" t="s">
        <v>115</v>
      </c>
      <c r="J1832" t="s">
        <v>96</v>
      </c>
    </row>
    <row r="1833" spans="1:10">
      <c r="A1833" t="str">
        <f t="shared" si="56"/>
        <v>Elodie RAVIN</v>
      </c>
      <c r="B1833" t="str">
        <f t="shared" si="57"/>
        <v>VENDOME TRIATHLON Vétéran</v>
      </c>
      <c r="C1833" t="s">
        <v>5351</v>
      </c>
      <c r="D1833" t="s">
        <v>1248</v>
      </c>
      <c r="E1833" t="s">
        <v>5350</v>
      </c>
      <c r="F1833" t="s">
        <v>5349</v>
      </c>
      <c r="G1833" t="s">
        <v>120</v>
      </c>
      <c r="H1833" t="s">
        <v>26</v>
      </c>
      <c r="I1833" t="s">
        <v>115</v>
      </c>
      <c r="J1833" t="s">
        <v>96</v>
      </c>
    </row>
    <row r="1834" spans="1:10">
      <c r="A1834" t="str">
        <f t="shared" si="56"/>
        <v>Ophelie RENARD</v>
      </c>
      <c r="B1834" t="str">
        <f t="shared" si="57"/>
        <v>VENDOME TRIATHLON Senior</v>
      </c>
      <c r="C1834" t="s">
        <v>5348</v>
      </c>
      <c r="D1834" t="s">
        <v>5347</v>
      </c>
      <c r="E1834" t="s">
        <v>5343</v>
      </c>
      <c r="F1834" t="s">
        <v>2645</v>
      </c>
      <c r="G1834" t="s">
        <v>120</v>
      </c>
      <c r="H1834" t="s">
        <v>26</v>
      </c>
      <c r="I1834" t="s">
        <v>84</v>
      </c>
      <c r="J1834" t="s">
        <v>83</v>
      </c>
    </row>
    <row r="1835" spans="1:10">
      <c r="A1835" t="str">
        <f t="shared" si="56"/>
        <v>Louison RENARD</v>
      </c>
      <c r="B1835" t="str">
        <f t="shared" si="57"/>
        <v>VENDOME TRIATHLON Poussin</v>
      </c>
      <c r="C1835" t="s">
        <v>5346</v>
      </c>
      <c r="D1835" t="s">
        <v>1077</v>
      </c>
      <c r="E1835" t="s">
        <v>5343</v>
      </c>
      <c r="F1835" t="s">
        <v>5345</v>
      </c>
      <c r="G1835" t="s">
        <v>21</v>
      </c>
      <c r="H1835" t="s">
        <v>26</v>
      </c>
      <c r="I1835" t="s">
        <v>205</v>
      </c>
      <c r="J1835" t="s">
        <v>35</v>
      </c>
    </row>
    <row r="1836" spans="1:10">
      <c r="A1836" t="str">
        <f t="shared" si="56"/>
        <v>Thibaut RENARD</v>
      </c>
      <c r="B1836" t="str">
        <f t="shared" si="57"/>
        <v>VENDOME TRIATHLON Senior</v>
      </c>
      <c r="C1836" t="s">
        <v>5344</v>
      </c>
      <c r="D1836" t="s">
        <v>1525</v>
      </c>
      <c r="E1836" t="s">
        <v>5343</v>
      </c>
      <c r="F1836" t="s">
        <v>5342</v>
      </c>
      <c r="G1836" t="s">
        <v>21</v>
      </c>
      <c r="H1836" t="s">
        <v>26</v>
      </c>
      <c r="I1836" t="s">
        <v>84</v>
      </c>
      <c r="J1836" t="s">
        <v>83</v>
      </c>
    </row>
    <row r="1837" spans="1:10">
      <c r="A1837" t="str">
        <f t="shared" si="56"/>
        <v>RICHARD RENIER</v>
      </c>
      <c r="B1837" t="str">
        <f t="shared" si="57"/>
        <v>VENDOME TRIATHLON Vétéran</v>
      </c>
      <c r="C1837" t="s">
        <v>5341</v>
      </c>
      <c r="D1837" t="s">
        <v>1871</v>
      </c>
      <c r="E1837" t="s">
        <v>5340</v>
      </c>
      <c r="F1837" t="s">
        <v>5339</v>
      </c>
      <c r="G1837" t="s">
        <v>21</v>
      </c>
      <c r="H1837" t="s">
        <v>26</v>
      </c>
      <c r="I1837" t="s">
        <v>115</v>
      </c>
      <c r="J1837" t="s">
        <v>96</v>
      </c>
    </row>
    <row r="1838" spans="1:10">
      <c r="A1838" t="str">
        <f t="shared" si="56"/>
        <v>Romane RHODON</v>
      </c>
      <c r="B1838" t="str">
        <f t="shared" si="57"/>
        <v>VENDOME TRIATHLON Senior</v>
      </c>
      <c r="C1838" t="s">
        <v>5338</v>
      </c>
      <c r="D1838" t="s">
        <v>3149</v>
      </c>
      <c r="E1838" t="s">
        <v>5337</v>
      </c>
      <c r="F1838" t="s">
        <v>5336</v>
      </c>
      <c r="G1838" t="s">
        <v>120</v>
      </c>
      <c r="H1838" t="s">
        <v>26</v>
      </c>
      <c r="I1838" t="s">
        <v>84</v>
      </c>
      <c r="J1838" t="s">
        <v>83</v>
      </c>
    </row>
    <row r="1839" spans="1:10">
      <c r="A1839" t="str">
        <f t="shared" si="56"/>
        <v>Meissa RIGOREAU</v>
      </c>
      <c r="B1839" t="str">
        <f t="shared" si="57"/>
        <v>VENDOME TRIATHLON Cadet</v>
      </c>
      <c r="C1839" t="s">
        <v>5335</v>
      </c>
      <c r="D1839" t="s">
        <v>5334</v>
      </c>
      <c r="E1839" t="s">
        <v>5333</v>
      </c>
      <c r="F1839" t="s">
        <v>5332</v>
      </c>
      <c r="G1839" t="s">
        <v>120</v>
      </c>
      <c r="H1839" t="s">
        <v>26</v>
      </c>
      <c r="I1839" t="s">
        <v>205</v>
      </c>
      <c r="J1839" t="s">
        <v>20</v>
      </c>
    </row>
    <row r="1840" spans="1:10">
      <c r="A1840" t="str">
        <f t="shared" si="56"/>
        <v>STEPHANIE ROGUES</v>
      </c>
      <c r="B1840" t="str">
        <f t="shared" si="57"/>
        <v>VENDOME TRIATHLON Vétéran</v>
      </c>
      <c r="C1840" t="s">
        <v>5331</v>
      </c>
      <c r="D1840" t="s">
        <v>503</v>
      </c>
      <c r="E1840" t="s">
        <v>5330</v>
      </c>
      <c r="F1840" t="s">
        <v>5329</v>
      </c>
      <c r="G1840" t="s">
        <v>120</v>
      </c>
      <c r="H1840" t="s">
        <v>26</v>
      </c>
      <c r="I1840" t="s">
        <v>115</v>
      </c>
      <c r="J1840" t="s">
        <v>96</v>
      </c>
    </row>
    <row r="1841" spans="1:10">
      <c r="A1841" t="str">
        <f t="shared" si="56"/>
        <v>Anne Lyse ROMEC</v>
      </c>
      <c r="B1841" t="str">
        <f t="shared" si="57"/>
        <v>VENDOME TRIATHLON Vétéran</v>
      </c>
      <c r="C1841" t="s">
        <v>5328</v>
      </c>
      <c r="D1841" t="s">
        <v>5327</v>
      </c>
      <c r="E1841" t="s">
        <v>5326</v>
      </c>
      <c r="F1841" t="s">
        <v>222</v>
      </c>
      <c r="G1841" t="s">
        <v>120</v>
      </c>
      <c r="H1841" t="s">
        <v>26</v>
      </c>
      <c r="I1841" t="s">
        <v>115</v>
      </c>
      <c r="J1841" t="s">
        <v>96</v>
      </c>
    </row>
    <row r="1842" spans="1:10">
      <c r="A1842" t="str">
        <f t="shared" si="56"/>
        <v>PAULINE ROUCHERAUD</v>
      </c>
      <c r="B1842" t="str">
        <f t="shared" si="57"/>
        <v>VENDOME TRIATHLON Poussin</v>
      </c>
      <c r="C1842" t="s">
        <v>5325</v>
      </c>
      <c r="D1842" t="s">
        <v>5324</v>
      </c>
      <c r="E1842" t="s">
        <v>5323</v>
      </c>
      <c r="F1842" t="s">
        <v>5322</v>
      </c>
      <c r="G1842" t="s">
        <v>120</v>
      </c>
      <c r="H1842" t="s">
        <v>26</v>
      </c>
      <c r="I1842" t="s">
        <v>259</v>
      </c>
      <c r="J1842" t="s">
        <v>35</v>
      </c>
    </row>
    <row r="1843" spans="1:10">
      <c r="A1843" t="str">
        <f t="shared" si="56"/>
        <v>Gatien ROUSSELET</v>
      </c>
      <c r="B1843" t="str">
        <f t="shared" si="57"/>
        <v>VENDOME TRIATHLON Cadet</v>
      </c>
      <c r="C1843" t="s">
        <v>5321</v>
      </c>
      <c r="D1843" t="s">
        <v>492</v>
      </c>
      <c r="E1843" t="s">
        <v>5320</v>
      </c>
      <c r="F1843" t="s">
        <v>5319</v>
      </c>
      <c r="G1843" t="s">
        <v>21</v>
      </c>
      <c r="H1843" t="s">
        <v>26</v>
      </c>
      <c r="I1843" t="s">
        <v>205</v>
      </c>
      <c r="J1843" t="s">
        <v>20</v>
      </c>
    </row>
    <row r="1844" spans="1:10">
      <c r="A1844" t="str">
        <f t="shared" si="56"/>
        <v>Emeline ROUZEAU</v>
      </c>
      <c r="B1844" t="str">
        <f t="shared" si="57"/>
        <v>VENDOME TRIATHLON Cadet</v>
      </c>
      <c r="C1844" t="s">
        <v>5318</v>
      </c>
      <c r="D1844" t="s">
        <v>5317</v>
      </c>
      <c r="E1844" t="s">
        <v>5314</v>
      </c>
      <c r="F1844" t="s">
        <v>5316</v>
      </c>
      <c r="G1844" t="s">
        <v>120</v>
      </c>
      <c r="H1844" t="s">
        <v>26</v>
      </c>
      <c r="I1844" t="s">
        <v>205</v>
      </c>
      <c r="J1844" t="s">
        <v>20</v>
      </c>
    </row>
    <row r="1845" spans="1:10">
      <c r="A1845" t="str">
        <f t="shared" si="56"/>
        <v>STEPHANE ROUZEAU</v>
      </c>
      <c r="B1845" t="str">
        <f t="shared" si="57"/>
        <v>VENDOME TRIATHLON Vétéran</v>
      </c>
      <c r="C1845" t="s">
        <v>5315</v>
      </c>
      <c r="D1845" t="s">
        <v>549</v>
      </c>
      <c r="E1845" t="s">
        <v>5314</v>
      </c>
      <c r="F1845" t="s">
        <v>5313</v>
      </c>
      <c r="G1845" t="s">
        <v>21</v>
      </c>
      <c r="H1845" t="s">
        <v>26</v>
      </c>
      <c r="I1845" t="s">
        <v>115</v>
      </c>
      <c r="J1845" t="s">
        <v>96</v>
      </c>
    </row>
    <row r="1846" spans="1:10">
      <c r="A1846" t="str">
        <f t="shared" si="56"/>
        <v xml:space="preserve">Romain  ROZENBLAT </v>
      </c>
      <c r="B1846" t="str">
        <f t="shared" si="57"/>
        <v>VENDOME TRIATHLON Senior</v>
      </c>
      <c r="C1846" t="s">
        <v>5312</v>
      </c>
      <c r="D1846" t="s">
        <v>5311</v>
      </c>
      <c r="E1846" t="s">
        <v>5310</v>
      </c>
      <c r="F1846" t="s">
        <v>5309</v>
      </c>
      <c r="G1846" t="s">
        <v>21</v>
      </c>
      <c r="H1846" t="s">
        <v>26</v>
      </c>
      <c r="I1846" t="s">
        <v>84</v>
      </c>
      <c r="J1846" t="s">
        <v>83</v>
      </c>
    </row>
    <row r="1847" spans="1:10">
      <c r="A1847" t="str">
        <f t="shared" si="56"/>
        <v>DOITEAU SANDY</v>
      </c>
      <c r="B1847" t="str">
        <f t="shared" si="57"/>
        <v>VENDOME TRIATHLON Vétéran</v>
      </c>
      <c r="C1847" t="s">
        <v>5308</v>
      </c>
      <c r="D1847" t="s">
        <v>5307</v>
      </c>
      <c r="E1847" t="s">
        <v>5306</v>
      </c>
      <c r="F1847" t="s">
        <v>5305</v>
      </c>
      <c r="G1847" t="s">
        <v>120</v>
      </c>
      <c r="H1847" t="s">
        <v>26</v>
      </c>
      <c r="I1847" t="s">
        <v>115</v>
      </c>
      <c r="J1847" t="s">
        <v>96</v>
      </c>
    </row>
    <row r="1848" spans="1:10">
      <c r="A1848" t="str">
        <f t="shared" si="56"/>
        <v>Martin SAVORNIN</v>
      </c>
      <c r="B1848" t="str">
        <f t="shared" si="57"/>
        <v>VENDOME TRIATHLON Senior</v>
      </c>
      <c r="C1848" t="s">
        <v>5304</v>
      </c>
      <c r="D1848" t="s">
        <v>435</v>
      </c>
      <c r="E1848" t="s">
        <v>5300</v>
      </c>
      <c r="F1848" t="s">
        <v>5303</v>
      </c>
      <c r="G1848" t="s">
        <v>21</v>
      </c>
      <c r="H1848" t="s">
        <v>26</v>
      </c>
      <c r="I1848" t="s">
        <v>84</v>
      </c>
      <c r="J1848" t="s">
        <v>83</v>
      </c>
    </row>
    <row r="1849" spans="1:10">
      <c r="A1849" t="str">
        <f t="shared" si="56"/>
        <v>ALBERT SAVORNIN</v>
      </c>
      <c r="B1849" t="str">
        <f t="shared" si="57"/>
        <v>VENDOME TRIATHLON Benjamin</v>
      </c>
      <c r="C1849" t="s">
        <v>5302</v>
      </c>
      <c r="D1849" t="s">
        <v>3780</v>
      </c>
      <c r="E1849" t="s">
        <v>5300</v>
      </c>
      <c r="F1849" t="s">
        <v>1656</v>
      </c>
      <c r="G1849" t="s">
        <v>21</v>
      </c>
      <c r="H1849" t="s">
        <v>26</v>
      </c>
      <c r="I1849" t="s">
        <v>205</v>
      </c>
      <c r="J1849" t="s">
        <v>22</v>
      </c>
    </row>
    <row r="1850" spans="1:10">
      <c r="A1850" t="str">
        <f t="shared" si="56"/>
        <v>Jerome SAVORNIN</v>
      </c>
      <c r="B1850" t="str">
        <f t="shared" si="57"/>
        <v>VENDOME TRIATHLON Vétéran</v>
      </c>
      <c r="C1850" t="s">
        <v>5301</v>
      </c>
      <c r="D1850" t="s">
        <v>2498</v>
      </c>
      <c r="E1850" t="s">
        <v>5300</v>
      </c>
      <c r="F1850" t="s">
        <v>5299</v>
      </c>
      <c r="G1850" t="s">
        <v>21</v>
      </c>
      <c r="H1850" t="s">
        <v>26</v>
      </c>
      <c r="I1850" t="s">
        <v>115</v>
      </c>
      <c r="J1850" t="s">
        <v>96</v>
      </c>
    </row>
    <row r="1851" spans="1:10">
      <c r="A1851" t="str">
        <f t="shared" si="56"/>
        <v>Guylene SEJOR</v>
      </c>
      <c r="B1851" t="str">
        <f t="shared" si="57"/>
        <v>VENDOME TRIATHLON Senior</v>
      </c>
      <c r="C1851" t="s">
        <v>5298</v>
      </c>
      <c r="D1851" t="s">
        <v>5297</v>
      </c>
      <c r="E1851" t="s">
        <v>5296</v>
      </c>
      <c r="F1851" t="s">
        <v>5295</v>
      </c>
      <c r="G1851" t="s">
        <v>120</v>
      </c>
      <c r="H1851" t="s">
        <v>26</v>
      </c>
      <c r="I1851" t="s">
        <v>115</v>
      </c>
      <c r="J1851" t="s">
        <v>83</v>
      </c>
    </row>
    <row r="1852" spans="1:10">
      <c r="A1852" t="str">
        <f t="shared" si="56"/>
        <v>JEAN LUC SIDAINE</v>
      </c>
      <c r="B1852" t="str">
        <f t="shared" si="57"/>
        <v>VENDOME TRIATHLON Vétéran</v>
      </c>
      <c r="C1852" t="s">
        <v>5294</v>
      </c>
      <c r="D1852" t="s">
        <v>5293</v>
      </c>
      <c r="E1852" t="s">
        <v>5292</v>
      </c>
      <c r="F1852" t="s">
        <v>5291</v>
      </c>
      <c r="G1852" t="s">
        <v>21</v>
      </c>
      <c r="H1852" t="s">
        <v>26</v>
      </c>
      <c r="I1852" t="s">
        <v>297</v>
      </c>
      <c r="J1852" t="s">
        <v>96</v>
      </c>
    </row>
    <row r="1853" spans="1:10">
      <c r="A1853" t="str">
        <f t="shared" si="56"/>
        <v>Cyrielle SIMON</v>
      </c>
      <c r="B1853" t="str">
        <f t="shared" si="57"/>
        <v>VENDOME TRIATHLON Senior</v>
      </c>
      <c r="C1853" t="s">
        <v>5290</v>
      </c>
      <c r="D1853" t="s">
        <v>3276</v>
      </c>
      <c r="E1853" t="s">
        <v>1806</v>
      </c>
      <c r="F1853" t="s">
        <v>5289</v>
      </c>
      <c r="G1853" t="s">
        <v>120</v>
      </c>
      <c r="H1853" t="s">
        <v>26</v>
      </c>
      <c r="I1853" t="s">
        <v>84</v>
      </c>
      <c r="J1853" t="s">
        <v>83</v>
      </c>
    </row>
    <row r="1854" spans="1:10">
      <c r="A1854" t="str">
        <f t="shared" si="56"/>
        <v>Dora SOULIS</v>
      </c>
      <c r="B1854" t="str">
        <f t="shared" si="57"/>
        <v>VENDOME TRIATHLON Vétéran</v>
      </c>
      <c r="C1854" t="s">
        <v>5288</v>
      </c>
      <c r="D1854" t="s">
        <v>5287</v>
      </c>
      <c r="E1854" t="s">
        <v>5279</v>
      </c>
      <c r="F1854" t="s">
        <v>5286</v>
      </c>
      <c r="G1854" t="s">
        <v>120</v>
      </c>
      <c r="H1854" t="s">
        <v>26</v>
      </c>
      <c r="I1854" t="s">
        <v>115</v>
      </c>
      <c r="J1854" t="s">
        <v>96</v>
      </c>
    </row>
    <row r="1855" spans="1:10">
      <c r="A1855" t="str">
        <f t="shared" si="56"/>
        <v>Zoe SOULIS</v>
      </c>
      <c r="B1855" t="str">
        <f t="shared" si="57"/>
        <v>VENDOME TRIATHLON Minime</v>
      </c>
      <c r="C1855" t="s">
        <v>5285</v>
      </c>
      <c r="D1855" t="s">
        <v>2354</v>
      </c>
      <c r="E1855" t="s">
        <v>5279</v>
      </c>
      <c r="F1855" t="s">
        <v>5284</v>
      </c>
      <c r="G1855" t="s">
        <v>120</v>
      </c>
      <c r="H1855" t="s">
        <v>26</v>
      </c>
      <c r="I1855" t="s">
        <v>205</v>
      </c>
      <c r="J1855" t="s">
        <v>23</v>
      </c>
    </row>
    <row r="1856" spans="1:10">
      <c r="A1856" t="str">
        <f t="shared" si="56"/>
        <v>Teddy SOULIS</v>
      </c>
      <c r="B1856" t="str">
        <f t="shared" si="57"/>
        <v>VENDOME TRIATHLON Vétéran</v>
      </c>
      <c r="C1856" t="s">
        <v>5283</v>
      </c>
      <c r="D1856" t="s">
        <v>5282</v>
      </c>
      <c r="E1856" t="s">
        <v>5279</v>
      </c>
      <c r="F1856" t="s">
        <v>5281</v>
      </c>
      <c r="G1856" t="s">
        <v>21</v>
      </c>
      <c r="H1856" t="s">
        <v>26</v>
      </c>
      <c r="I1856" t="s">
        <v>84</v>
      </c>
      <c r="J1856" t="s">
        <v>96</v>
      </c>
    </row>
    <row r="1857" spans="1:10">
      <c r="A1857" t="str">
        <f t="shared" si="56"/>
        <v>JULIETTE SOULIS</v>
      </c>
      <c r="B1857" t="str">
        <f t="shared" si="57"/>
        <v>VENDOME TRIATHLON Junior</v>
      </c>
      <c r="C1857" t="s">
        <v>5280</v>
      </c>
      <c r="D1857" t="s">
        <v>3943</v>
      </c>
      <c r="E1857" t="s">
        <v>5279</v>
      </c>
      <c r="F1857" t="s">
        <v>5278</v>
      </c>
      <c r="G1857" t="s">
        <v>120</v>
      </c>
      <c r="H1857" t="s">
        <v>26</v>
      </c>
      <c r="I1857" t="s">
        <v>205</v>
      </c>
      <c r="J1857" t="s">
        <v>24</v>
      </c>
    </row>
    <row r="1858" spans="1:10">
      <c r="A1858" t="str">
        <f t="shared" si="56"/>
        <v>Sebastien SOURY</v>
      </c>
      <c r="B1858" t="str">
        <f t="shared" si="57"/>
        <v>VENDOME TRIATHLON Vétéran</v>
      </c>
      <c r="C1858" t="s">
        <v>5277</v>
      </c>
      <c r="D1858" t="s">
        <v>123</v>
      </c>
      <c r="E1858" t="s">
        <v>5271</v>
      </c>
      <c r="F1858" t="s">
        <v>5276</v>
      </c>
      <c r="G1858" t="s">
        <v>21</v>
      </c>
      <c r="H1858" t="s">
        <v>26</v>
      </c>
      <c r="I1858" t="s">
        <v>115</v>
      </c>
      <c r="J1858" t="s">
        <v>96</v>
      </c>
    </row>
    <row r="1859" spans="1:10">
      <c r="A1859" t="str">
        <f t="shared" ref="A1859:A1922" si="58">CONCATENATE(D1859," ",E1859)</f>
        <v>Manon SOURY</v>
      </c>
      <c r="B1859" t="str">
        <f t="shared" ref="B1859:B1922" si="59">CONCATENATE(H1859," ",J1859)</f>
        <v>VENDOME TRIATHLON Benjamin</v>
      </c>
      <c r="C1859" t="s">
        <v>5275</v>
      </c>
      <c r="D1859" t="s">
        <v>605</v>
      </c>
      <c r="E1859" t="s">
        <v>5271</v>
      </c>
      <c r="F1859" t="s">
        <v>5274</v>
      </c>
      <c r="G1859" t="s">
        <v>120</v>
      </c>
      <c r="H1859" t="s">
        <v>26</v>
      </c>
      <c r="I1859" t="s">
        <v>205</v>
      </c>
      <c r="J1859" t="s">
        <v>22</v>
      </c>
    </row>
    <row r="1860" spans="1:10">
      <c r="A1860" t="str">
        <f t="shared" si="58"/>
        <v>JULES SOURY</v>
      </c>
      <c r="B1860" t="str">
        <f t="shared" si="59"/>
        <v>VENDOME TRIATHLON Poussin</v>
      </c>
      <c r="C1860" t="s">
        <v>5273</v>
      </c>
      <c r="D1860" t="s">
        <v>5272</v>
      </c>
      <c r="E1860" t="s">
        <v>5271</v>
      </c>
      <c r="F1860" t="s">
        <v>5270</v>
      </c>
      <c r="G1860" t="s">
        <v>21</v>
      </c>
      <c r="H1860" t="s">
        <v>26</v>
      </c>
      <c r="I1860" t="s">
        <v>205</v>
      </c>
      <c r="J1860" t="s">
        <v>35</v>
      </c>
    </row>
    <row r="1861" spans="1:10">
      <c r="A1861" t="str">
        <f t="shared" si="58"/>
        <v>Jean Louis TABURET</v>
      </c>
      <c r="B1861" t="str">
        <f t="shared" si="59"/>
        <v>VENDOME TRIATHLON Vétéran</v>
      </c>
      <c r="C1861" t="s">
        <v>5269</v>
      </c>
      <c r="D1861" t="s">
        <v>4698</v>
      </c>
      <c r="E1861" t="s">
        <v>5265</v>
      </c>
      <c r="F1861" t="s">
        <v>5268</v>
      </c>
      <c r="G1861" t="s">
        <v>21</v>
      </c>
      <c r="H1861" t="s">
        <v>26</v>
      </c>
      <c r="I1861" t="s">
        <v>115</v>
      </c>
      <c r="J1861" t="s">
        <v>96</v>
      </c>
    </row>
    <row r="1862" spans="1:10">
      <c r="A1862" t="str">
        <f t="shared" si="58"/>
        <v>Loeiz TABURET</v>
      </c>
      <c r="B1862" t="str">
        <f t="shared" si="59"/>
        <v>VENDOME TRIATHLON Minime</v>
      </c>
      <c r="C1862" t="s">
        <v>5267</v>
      </c>
      <c r="D1862" t="s">
        <v>5266</v>
      </c>
      <c r="E1862" t="s">
        <v>5265</v>
      </c>
      <c r="F1862" t="s">
        <v>5264</v>
      </c>
      <c r="G1862" t="s">
        <v>21</v>
      </c>
      <c r="H1862" t="s">
        <v>26</v>
      </c>
      <c r="I1862" t="s">
        <v>205</v>
      </c>
      <c r="J1862" t="s">
        <v>23</v>
      </c>
    </row>
    <row r="1863" spans="1:10">
      <c r="A1863" t="str">
        <f t="shared" si="58"/>
        <v>Alice TARDIF</v>
      </c>
      <c r="B1863" t="str">
        <f t="shared" si="59"/>
        <v>VENDOME TRIATHLON Poussin</v>
      </c>
      <c r="C1863" t="s">
        <v>5263</v>
      </c>
      <c r="D1863" t="s">
        <v>4123</v>
      </c>
      <c r="E1863" t="s">
        <v>5262</v>
      </c>
      <c r="F1863" t="s">
        <v>5261</v>
      </c>
      <c r="G1863" t="s">
        <v>120</v>
      </c>
      <c r="H1863" t="s">
        <v>26</v>
      </c>
      <c r="I1863" t="s">
        <v>205</v>
      </c>
      <c r="J1863" t="s">
        <v>35</v>
      </c>
    </row>
    <row r="1864" spans="1:10">
      <c r="A1864" t="str">
        <f t="shared" si="58"/>
        <v>ROBIN THOMAS</v>
      </c>
      <c r="B1864" t="str">
        <f t="shared" si="59"/>
        <v>VENDOME TRIATHLON Vétéran</v>
      </c>
      <c r="C1864" t="s">
        <v>5260</v>
      </c>
      <c r="D1864" t="s">
        <v>1863</v>
      </c>
      <c r="E1864" t="s">
        <v>196</v>
      </c>
      <c r="F1864" t="s">
        <v>5259</v>
      </c>
      <c r="G1864" t="s">
        <v>21</v>
      </c>
      <c r="H1864" t="s">
        <v>26</v>
      </c>
      <c r="I1864" t="s">
        <v>84</v>
      </c>
      <c r="J1864" t="s">
        <v>96</v>
      </c>
    </row>
    <row r="1865" spans="1:10">
      <c r="A1865" t="str">
        <f t="shared" si="58"/>
        <v>Sebastien TOUZEAU</v>
      </c>
      <c r="B1865" t="str">
        <f t="shared" si="59"/>
        <v>VENDOME TRIATHLON Vétéran</v>
      </c>
      <c r="C1865" t="s">
        <v>5258</v>
      </c>
      <c r="D1865" t="s">
        <v>123</v>
      </c>
      <c r="E1865" t="s">
        <v>5257</v>
      </c>
      <c r="F1865" t="s">
        <v>5256</v>
      </c>
      <c r="G1865" t="s">
        <v>21</v>
      </c>
      <c r="H1865" t="s">
        <v>26</v>
      </c>
      <c r="I1865" t="s">
        <v>84</v>
      </c>
      <c r="J1865" t="s">
        <v>96</v>
      </c>
    </row>
    <row r="1866" spans="1:10">
      <c r="A1866" t="str">
        <f t="shared" si="58"/>
        <v>MELINDA VERGER</v>
      </c>
      <c r="B1866" t="str">
        <f t="shared" si="59"/>
        <v>VENDOME TRIATHLON Vétéran</v>
      </c>
      <c r="C1866" t="s">
        <v>5255</v>
      </c>
      <c r="D1866" t="s">
        <v>5254</v>
      </c>
      <c r="E1866" t="s">
        <v>5253</v>
      </c>
      <c r="F1866" t="s">
        <v>5252</v>
      </c>
      <c r="G1866" t="s">
        <v>120</v>
      </c>
      <c r="H1866" t="s">
        <v>26</v>
      </c>
      <c r="I1866" t="s">
        <v>84</v>
      </c>
      <c r="J1866" t="s">
        <v>96</v>
      </c>
    </row>
    <row r="1867" spans="1:10">
      <c r="A1867" t="str">
        <f t="shared" si="58"/>
        <v>BENJAMIN VERNY</v>
      </c>
      <c r="B1867" t="str">
        <f t="shared" si="59"/>
        <v>VENDOME TRIATHLON Vétéran</v>
      </c>
      <c r="C1867" t="s">
        <v>5846</v>
      </c>
      <c r="D1867" t="s">
        <v>5845</v>
      </c>
      <c r="E1867" t="s">
        <v>5844</v>
      </c>
      <c r="F1867" t="s">
        <v>5843</v>
      </c>
      <c r="G1867" t="s">
        <v>21</v>
      </c>
      <c r="H1867" t="s">
        <v>26</v>
      </c>
      <c r="I1867" t="s">
        <v>115</v>
      </c>
      <c r="J1867" t="s">
        <v>96</v>
      </c>
    </row>
    <row r="1868" spans="1:10">
      <c r="A1868" t="str">
        <f t="shared" si="58"/>
        <v>YOUNSI VERONIQUE</v>
      </c>
      <c r="B1868" t="str">
        <f t="shared" si="59"/>
        <v>VENDOME TRIATHLON Vétéran</v>
      </c>
      <c r="C1868" t="s">
        <v>5251</v>
      </c>
      <c r="D1868" t="s">
        <v>5233</v>
      </c>
      <c r="E1868" t="s">
        <v>5250</v>
      </c>
      <c r="F1868" t="s">
        <v>5249</v>
      </c>
      <c r="G1868" t="s">
        <v>120</v>
      </c>
      <c r="H1868" t="s">
        <v>26</v>
      </c>
      <c r="I1868" t="s">
        <v>115</v>
      </c>
      <c r="J1868" t="s">
        <v>96</v>
      </c>
    </row>
    <row r="1869" spans="1:10">
      <c r="A1869" t="str">
        <f t="shared" si="58"/>
        <v>Stephane VERRONNEAU</v>
      </c>
      <c r="B1869" t="str">
        <f t="shared" si="59"/>
        <v>VENDOME TRIATHLON Vétéran</v>
      </c>
      <c r="C1869" t="s">
        <v>5248</v>
      </c>
      <c r="D1869" t="s">
        <v>186</v>
      </c>
      <c r="E1869" t="s">
        <v>5247</v>
      </c>
      <c r="F1869" t="s">
        <v>5246</v>
      </c>
      <c r="G1869" t="s">
        <v>21</v>
      </c>
      <c r="H1869" t="s">
        <v>26</v>
      </c>
      <c r="I1869" t="s">
        <v>84</v>
      </c>
      <c r="J1869" t="s">
        <v>96</v>
      </c>
    </row>
    <row r="1870" spans="1:10">
      <c r="A1870" t="str">
        <f t="shared" si="58"/>
        <v>Fanny VERSTRAETE</v>
      </c>
      <c r="B1870" t="str">
        <f t="shared" si="59"/>
        <v>VENDOME TRIATHLON Senior</v>
      </c>
      <c r="C1870" t="s">
        <v>5842</v>
      </c>
      <c r="D1870" t="s">
        <v>5841</v>
      </c>
      <c r="E1870" t="s">
        <v>5244</v>
      </c>
      <c r="F1870" t="s">
        <v>5840</v>
      </c>
      <c r="G1870" t="s">
        <v>120</v>
      </c>
      <c r="H1870" t="s">
        <v>26</v>
      </c>
      <c r="I1870" t="s">
        <v>84</v>
      </c>
      <c r="J1870" t="s">
        <v>83</v>
      </c>
    </row>
    <row r="1871" spans="1:10">
      <c r="A1871" t="str">
        <f t="shared" si="58"/>
        <v>Noemie VERSTRAETE</v>
      </c>
      <c r="B1871" t="str">
        <f t="shared" si="59"/>
        <v>VENDOME TRIATHLON Senior</v>
      </c>
      <c r="C1871" t="s">
        <v>5245</v>
      </c>
      <c r="D1871" t="s">
        <v>3798</v>
      </c>
      <c r="E1871" t="s">
        <v>5244</v>
      </c>
      <c r="F1871" t="s">
        <v>5243</v>
      </c>
      <c r="G1871" t="s">
        <v>120</v>
      </c>
      <c r="H1871" t="s">
        <v>26</v>
      </c>
      <c r="I1871" t="s">
        <v>84</v>
      </c>
      <c r="J1871" t="s">
        <v>83</v>
      </c>
    </row>
    <row r="1872" spans="1:10">
      <c r="A1872" t="str">
        <f t="shared" si="58"/>
        <v>Jean Philippe VIALLE</v>
      </c>
      <c r="B1872" t="str">
        <f t="shared" si="59"/>
        <v>VENDOME TRIATHLON Vétéran</v>
      </c>
      <c r="C1872" t="s">
        <v>5242</v>
      </c>
      <c r="D1872" t="s">
        <v>4505</v>
      </c>
      <c r="E1872" t="s">
        <v>5241</v>
      </c>
      <c r="F1872" t="s">
        <v>5240</v>
      </c>
      <c r="G1872" t="s">
        <v>21</v>
      </c>
      <c r="H1872" t="s">
        <v>26</v>
      </c>
      <c r="I1872" t="s">
        <v>84</v>
      </c>
      <c r="J1872" t="s">
        <v>96</v>
      </c>
    </row>
    <row r="1873" spans="1:10">
      <c r="A1873" t="str">
        <f t="shared" si="58"/>
        <v>Elsa VINCENT</v>
      </c>
      <c r="B1873" t="str">
        <f t="shared" si="59"/>
        <v>VENDOME TRIATHLON Vétéran</v>
      </c>
      <c r="C1873" t="s">
        <v>5239</v>
      </c>
      <c r="D1873" t="s">
        <v>2767</v>
      </c>
      <c r="E1873" t="s">
        <v>1296</v>
      </c>
      <c r="F1873" t="s">
        <v>430</v>
      </c>
      <c r="G1873" t="s">
        <v>120</v>
      </c>
      <c r="H1873" t="s">
        <v>26</v>
      </c>
      <c r="I1873" t="s">
        <v>115</v>
      </c>
      <c r="J1873" t="s">
        <v>96</v>
      </c>
    </row>
    <row r="1874" spans="1:10">
      <c r="A1874" t="str">
        <f t="shared" si="58"/>
        <v>Pierre Alain VIOLET</v>
      </c>
      <c r="B1874" t="str">
        <f t="shared" si="59"/>
        <v>VENDOME TRIATHLON Vétéran</v>
      </c>
      <c r="C1874" t="s">
        <v>5839</v>
      </c>
      <c r="D1874" t="s">
        <v>5838</v>
      </c>
      <c r="E1874" t="s">
        <v>5236</v>
      </c>
      <c r="F1874" t="s">
        <v>5837</v>
      </c>
      <c r="G1874" t="s">
        <v>21</v>
      </c>
      <c r="H1874" t="s">
        <v>26</v>
      </c>
      <c r="I1874" t="s">
        <v>115</v>
      </c>
      <c r="J1874" t="s">
        <v>96</v>
      </c>
    </row>
    <row r="1875" spans="1:10">
      <c r="A1875" t="str">
        <f t="shared" si="58"/>
        <v>Estelle VIOLET</v>
      </c>
      <c r="B1875" t="str">
        <f t="shared" si="59"/>
        <v>VENDOME TRIATHLON Pupille</v>
      </c>
      <c r="C1875" t="s">
        <v>5238</v>
      </c>
      <c r="D1875" t="s">
        <v>5237</v>
      </c>
      <c r="E1875" t="s">
        <v>5236</v>
      </c>
      <c r="F1875" t="s">
        <v>5235</v>
      </c>
      <c r="G1875" t="s">
        <v>120</v>
      </c>
      <c r="H1875" t="s">
        <v>26</v>
      </c>
      <c r="I1875" t="s">
        <v>205</v>
      </c>
      <c r="J1875" t="s">
        <v>32</v>
      </c>
    </row>
    <row r="1876" spans="1:10">
      <c r="A1876" t="str">
        <f t="shared" si="58"/>
        <v>Yohan YOUNSI</v>
      </c>
      <c r="B1876" t="str">
        <f t="shared" si="59"/>
        <v>VENDOME TRIATHLON Vétéran</v>
      </c>
      <c r="C1876" t="s">
        <v>5234</v>
      </c>
      <c r="D1876" t="s">
        <v>131</v>
      </c>
      <c r="E1876" t="s">
        <v>5233</v>
      </c>
      <c r="F1876" t="s">
        <v>5232</v>
      </c>
      <c r="G1876" t="s">
        <v>21</v>
      </c>
      <c r="H1876" t="s">
        <v>26</v>
      </c>
      <c r="I1876" t="s">
        <v>115</v>
      </c>
      <c r="J1876" t="s">
        <v>96</v>
      </c>
    </row>
    <row r="1877" spans="1:10">
      <c r="A1877" t="str">
        <f t="shared" si="58"/>
        <v>Julien ALLARD</v>
      </c>
      <c r="B1877" t="str">
        <f t="shared" si="59"/>
        <v>VERON TRIATHLON Senior</v>
      </c>
      <c r="C1877" t="s">
        <v>5836</v>
      </c>
      <c r="D1877" t="s">
        <v>391</v>
      </c>
      <c r="E1877" t="s">
        <v>5835</v>
      </c>
      <c r="F1877" t="s">
        <v>5834</v>
      </c>
      <c r="G1877" t="s">
        <v>21</v>
      </c>
      <c r="H1877" t="s">
        <v>42</v>
      </c>
      <c r="I1877" t="s">
        <v>84</v>
      </c>
      <c r="J1877" t="s">
        <v>83</v>
      </c>
    </row>
    <row r="1878" spans="1:10">
      <c r="A1878" t="str">
        <f t="shared" si="58"/>
        <v>Benoit BAUCHER</v>
      </c>
      <c r="B1878" t="str">
        <f t="shared" si="59"/>
        <v>VERON TRIATHLON Senior</v>
      </c>
      <c r="C1878" t="s">
        <v>5833</v>
      </c>
      <c r="D1878" t="s">
        <v>1165</v>
      </c>
      <c r="E1878" t="s">
        <v>5832</v>
      </c>
      <c r="F1878" t="s">
        <v>5831</v>
      </c>
      <c r="G1878" t="s">
        <v>21</v>
      </c>
      <c r="H1878" t="s">
        <v>42</v>
      </c>
      <c r="I1878" t="s">
        <v>84</v>
      </c>
      <c r="J1878" t="s">
        <v>83</v>
      </c>
    </row>
    <row r="1879" spans="1:10">
      <c r="A1879" t="str">
        <f t="shared" si="58"/>
        <v>Laurick BAUSSON</v>
      </c>
      <c r="B1879" t="str">
        <f t="shared" si="59"/>
        <v>VERON TRIATHLON Senior</v>
      </c>
      <c r="C1879" t="s">
        <v>5830</v>
      </c>
      <c r="D1879" t="s">
        <v>5829</v>
      </c>
      <c r="E1879" t="s">
        <v>5828</v>
      </c>
      <c r="F1879" t="s">
        <v>5827</v>
      </c>
      <c r="G1879" t="s">
        <v>21</v>
      </c>
      <c r="H1879" t="s">
        <v>42</v>
      </c>
      <c r="I1879" t="s">
        <v>84</v>
      </c>
      <c r="J1879" t="s">
        <v>83</v>
      </c>
    </row>
    <row r="1880" spans="1:10">
      <c r="A1880" t="str">
        <f t="shared" si="58"/>
        <v>Luc BRISSON</v>
      </c>
      <c r="B1880" t="str">
        <f t="shared" si="59"/>
        <v>VERON TRIATHLON Senior</v>
      </c>
      <c r="C1880" t="s">
        <v>5826</v>
      </c>
      <c r="D1880" t="s">
        <v>3400</v>
      </c>
      <c r="E1880" t="s">
        <v>3213</v>
      </c>
      <c r="F1880" t="s">
        <v>5825</v>
      </c>
      <c r="G1880" t="s">
        <v>21</v>
      </c>
      <c r="H1880" t="s">
        <v>42</v>
      </c>
      <c r="I1880" t="s">
        <v>297</v>
      </c>
      <c r="J1880" t="s">
        <v>83</v>
      </c>
    </row>
    <row r="1881" spans="1:10">
      <c r="A1881" t="str">
        <f t="shared" si="58"/>
        <v xml:space="preserve">Jean Louis  BRODEUR </v>
      </c>
      <c r="B1881" t="str">
        <f t="shared" si="59"/>
        <v>VERON TRIATHLON Vétéran</v>
      </c>
      <c r="C1881" t="s">
        <v>5824</v>
      </c>
      <c r="D1881" t="s">
        <v>5823</v>
      </c>
      <c r="E1881" t="s">
        <v>5822</v>
      </c>
      <c r="F1881" t="s">
        <v>5821</v>
      </c>
      <c r="G1881" t="s">
        <v>21</v>
      </c>
      <c r="H1881" t="s">
        <v>42</v>
      </c>
      <c r="I1881" t="s">
        <v>84</v>
      </c>
      <c r="J1881" t="s">
        <v>96</v>
      </c>
    </row>
    <row r="1882" spans="1:10">
      <c r="A1882" t="str">
        <f t="shared" si="58"/>
        <v>Nicolas CAMPOY</v>
      </c>
      <c r="B1882" t="str">
        <f t="shared" si="59"/>
        <v>VERON TRIATHLON Vétéran</v>
      </c>
      <c r="C1882" t="s">
        <v>5820</v>
      </c>
      <c r="D1882" t="s">
        <v>87</v>
      </c>
      <c r="E1882" t="s">
        <v>5819</v>
      </c>
      <c r="F1882" t="s">
        <v>5818</v>
      </c>
      <c r="G1882" t="s">
        <v>21</v>
      </c>
      <c r="H1882" t="s">
        <v>42</v>
      </c>
      <c r="I1882" t="s">
        <v>84</v>
      </c>
      <c r="J1882" t="s">
        <v>96</v>
      </c>
    </row>
    <row r="1883" spans="1:10">
      <c r="A1883" t="str">
        <f t="shared" si="58"/>
        <v>DAVID CHENE</v>
      </c>
      <c r="B1883" t="str">
        <f t="shared" si="59"/>
        <v>VERON TRIATHLON Senior</v>
      </c>
      <c r="C1883" t="s">
        <v>5817</v>
      </c>
      <c r="D1883" t="s">
        <v>975</v>
      </c>
      <c r="E1883" t="s">
        <v>5816</v>
      </c>
      <c r="F1883" t="s">
        <v>5815</v>
      </c>
      <c r="G1883" t="s">
        <v>21</v>
      </c>
      <c r="H1883" t="s">
        <v>42</v>
      </c>
      <c r="I1883" t="s">
        <v>84</v>
      </c>
      <c r="J1883" t="s">
        <v>83</v>
      </c>
    </row>
    <row r="1884" spans="1:10">
      <c r="A1884" t="str">
        <f t="shared" si="58"/>
        <v>Romain CHOUTEAU</v>
      </c>
      <c r="B1884" t="str">
        <f t="shared" si="59"/>
        <v>VERON TRIATHLON Senior</v>
      </c>
      <c r="C1884" t="s">
        <v>5814</v>
      </c>
      <c r="D1884" t="s">
        <v>1158</v>
      </c>
      <c r="E1884" t="s">
        <v>5813</v>
      </c>
      <c r="F1884" t="s">
        <v>5812</v>
      </c>
      <c r="G1884" t="s">
        <v>21</v>
      </c>
      <c r="H1884" t="s">
        <v>42</v>
      </c>
      <c r="I1884" t="s">
        <v>84</v>
      </c>
      <c r="J1884" t="s">
        <v>83</v>
      </c>
    </row>
    <row r="1885" spans="1:10">
      <c r="A1885" t="str">
        <f t="shared" si="58"/>
        <v>Jean Louis DESMAISON</v>
      </c>
      <c r="B1885" t="str">
        <f t="shared" si="59"/>
        <v>VERON TRIATHLON Vétéran</v>
      </c>
      <c r="C1885" t="s">
        <v>5811</v>
      </c>
      <c r="D1885" t="s">
        <v>4698</v>
      </c>
      <c r="E1885" t="s">
        <v>5808</v>
      </c>
      <c r="F1885" t="s">
        <v>5810</v>
      </c>
      <c r="G1885" t="s">
        <v>21</v>
      </c>
      <c r="H1885" t="s">
        <v>42</v>
      </c>
      <c r="I1885" t="s">
        <v>297</v>
      </c>
      <c r="J1885" t="s">
        <v>96</v>
      </c>
    </row>
    <row r="1886" spans="1:10">
      <c r="A1886" t="str">
        <f t="shared" si="58"/>
        <v>THOMAS DESMAISON</v>
      </c>
      <c r="B1886" t="str">
        <f t="shared" si="59"/>
        <v>VERON TRIATHLON Senior</v>
      </c>
      <c r="C1886" t="s">
        <v>5809</v>
      </c>
      <c r="D1886" t="s">
        <v>196</v>
      </c>
      <c r="E1886" t="s">
        <v>5808</v>
      </c>
      <c r="F1886" t="s">
        <v>5807</v>
      </c>
      <c r="G1886" t="s">
        <v>21</v>
      </c>
      <c r="H1886" t="s">
        <v>42</v>
      </c>
      <c r="I1886" t="s">
        <v>84</v>
      </c>
      <c r="J1886" t="s">
        <v>83</v>
      </c>
    </row>
    <row r="1887" spans="1:10">
      <c r="A1887" t="str">
        <f t="shared" si="58"/>
        <v xml:space="preserve">Frederic DIEN </v>
      </c>
      <c r="B1887" t="str">
        <f t="shared" si="59"/>
        <v>VERON TRIATHLON Vétéran</v>
      </c>
      <c r="C1887" t="s">
        <v>5806</v>
      </c>
      <c r="D1887" t="s">
        <v>175</v>
      </c>
      <c r="E1887" t="s">
        <v>5805</v>
      </c>
      <c r="F1887" t="s">
        <v>4665</v>
      </c>
      <c r="G1887" t="s">
        <v>21</v>
      </c>
      <c r="H1887" t="s">
        <v>42</v>
      </c>
      <c r="I1887" t="s">
        <v>84</v>
      </c>
      <c r="J1887" t="s">
        <v>96</v>
      </c>
    </row>
    <row r="1888" spans="1:10">
      <c r="A1888" t="str">
        <f t="shared" si="58"/>
        <v>ALEXANDRE DVORIANOFF</v>
      </c>
      <c r="B1888" t="str">
        <f t="shared" si="59"/>
        <v>VERON TRIATHLON Vétéran</v>
      </c>
      <c r="C1888" t="s">
        <v>5804</v>
      </c>
      <c r="D1888" t="s">
        <v>398</v>
      </c>
      <c r="E1888" t="s">
        <v>5803</v>
      </c>
      <c r="F1888" t="s">
        <v>5802</v>
      </c>
      <c r="G1888" t="s">
        <v>21</v>
      </c>
      <c r="H1888" t="s">
        <v>42</v>
      </c>
      <c r="I1888" t="s">
        <v>84</v>
      </c>
      <c r="J1888" t="s">
        <v>96</v>
      </c>
    </row>
    <row r="1889" spans="1:10">
      <c r="A1889" t="str">
        <f t="shared" si="58"/>
        <v>PHILIPPE FOUBERT</v>
      </c>
      <c r="B1889" t="str">
        <f t="shared" si="59"/>
        <v>VERON TRIATHLON Vétéran</v>
      </c>
      <c r="C1889" t="s">
        <v>5801</v>
      </c>
      <c r="D1889" t="s">
        <v>768</v>
      </c>
      <c r="E1889" t="s">
        <v>1723</v>
      </c>
      <c r="F1889" t="s">
        <v>5800</v>
      </c>
      <c r="G1889" t="s">
        <v>21</v>
      </c>
      <c r="H1889" t="s">
        <v>42</v>
      </c>
      <c r="I1889" t="s">
        <v>84</v>
      </c>
      <c r="J1889" t="s">
        <v>96</v>
      </c>
    </row>
    <row r="1890" spans="1:10">
      <c r="A1890" t="str">
        <f t="shared" si="58"/>
        <v>Benoit FOURASTE</v>
      </c>
      <c r="B1890" t="str">
        <f t="shared" si="59"/>
        <v>VERON TRIATHLON Senior</v>
      </c>
      <c r="C1890" t="s">
        <v>5799</v>
      </c>
      <c r="D1890" t="s">
        <v>1165</v>
      </c>
      <c r="E1890" t="s">
        <v>5798</v>
      </c>
      <c r="F1890" t="s">
        <v>5797</v>
      </c>
      <c r="G1890" t="s">
        <v>21</v>
      </c>
      <c r="H1890" t="s">
        <v>42</v>
      </c>
      <c r="I1890" t="s">
        <v>84</v>
      </c>
      <c r="J1890" t="s">
        <v>83</v>
      </c>
    </row>
    <row r="1891" spans="1:10">
      <c r="A1891" t="str">
        <f t="shared" si="58"/>
        <v>Jonathan GIRARD</v>
      </c>
      <c r="B1891" t="str">
        <f t="shared" si="59"/>
        <v>VERON TRIATHLON Senior</v>
      </c>
      <c r="C1891" t="s">
        <v>5796</v>
      </c>
      <c r="D1891" t="s">
        <v>1103</v>
      </c>
      <c r="E1891" t="s">
        <v>178</v>
      </c>
      <c r="F1891" t="s">
        <v>5795</v>
      </c>
      <c r="G1891" t="s">
        <v>21</v>
      </c>
      <c r="H1891" t="s">
        <v>42</v>
      </c>
      <c r="I1891" t="s">
        <v>84</v>
      </c>
      <c r="J1891" t="s">
        <v>83</v>
      </c>
    </row>
    <row r="1892" spans="1:10">
      <c r="A1892" t="str">
        <f t="shared" si="58"/>
        <v>Christophe GONZALEZ</v>
      </c>
      <c r="B1892" t="str">
        <f t="shared" si="59"/>
        <v>VERON TRIATHLON Vétéran</v>
      </c>
      <c r="C1892" t="s">
        <v>5794</v>
      </c>
      <c r="D1892" t="s">
        <v>431</v>
      </c>
      <c r="E1892" t="s">
        <v>5793</v>
      </c>
      <c r="F1892" t="s">
        <v>5792</v>
      </c>
      <c r="G1892" t="s">
        <v>21</v>
      </c>
      <c r="H1892" t="s">
        <v>42</v>
      </c>
      <c r="I1892" t="s">
        <v>84</v>
      </c>
      <c r="J1892" t="s">
        <v>96</v>
      </c>
    </row>
    <row r="1893" spans="1:10">
      <c r="A1893" t="str">
        <f t="shared" si="58"/>
        <v>Jean HAURANT</v>
      </c>
      <c r="B1893" t="str">
        <f t="shared" si="59"/>
        <v>VERON TRIATHLON Senior</v>
      </c>
      <c r="C1893" t="s">
        <v>5791</v>
      </c>
      <c r="D1893" t="s">
        <v>1320</v>
      </c>
      <c r="E1893" t="s">
        <v>5790</v>
      </c>
      <c r="F1893" t="s">
        <v>5789</v>
      </c>
      <c r="G1893" t="s">
        <v>21</v>
      </c>
      <c r="H1893" t="s">
        <v>42</v>
      </c>
      <c r="I1893" t="s">
        <v>84</v>
      </c>
      <c r="J1893" t="s">
        <v>83</v>
      </c>
    </row>
    <row r="1894" spans="1:10">
      <c r="A1894" t="str">
        <f t="shared" si="58"/>
        <v>YANNICK HENAUT</v>
      </c>
      <c r="B1894" t="str">
        <f t="shared" si="59"/>
        <v>VERON TRIATHLON Vétéran</v>
      </c>
      <c r="C1894" t="s">
        <v>5788</v>
      </c>
      <c r="D1894" t="s">
        <v>1585</v>
      </c>
      <c r="E1894" t="s">
        <v>5787</v>
      </c>
      <c r="F1894" t="s">
        <v>5786</v>
      </c>
      <c r="G1894" t="s">
        <v>21</v>
      </c>
      <c r="H1894" t="s">
        <v>42</v>
      </c>
      <c r="I1894" t="s">
        <v>84</v>
      </c>
      <c r="J1894" t="s">
        <v>96</v>
      </c>
    </row>
    <row r="1895" spans="1:10">
      <c r="A1895" t="str">
        <f t="shared" si="58"/>
        <v>CAROLE JOUAN PREBANDIERI</v>
      </c>
      <c r="B1895" t="str">
        <f t="shared" si="59"/>
        <v>VERON TRIATHLON Vétéran</v>
      </c>
      <c r="C1895" t="s">
        <v>5785</v>
      </c>
      <c r="D1895" t="s">
        <v>5784</v>
      </c>
      <c r="E1895" t="s">
        <v>5783</v>
      </c>
      <c r="F1895" t="s">
        <v>5782</v>
      </c>
      <c r="G1895" t="s">
        <v>120</v>
      </c>
      <c r="H1895" t="s">
        <v>42</v>
      </c>
      <c r="I1895" t="s">
        <v>84</v>
      </c>
      <c r="J1895" t="s">
        <v>96</v>
      </c>
    </row>
    <row r="1896" spans="1:10">
      <c r="A1896" t="str">
        <f t="shared" si="58"/>
        <v xml:space="preserve">Pierre MONTOIS </v>
      </c>
      <c r="B1896" t="str">
        <f t="shared" si="59"/>
        <v>VERON TRIATHLON Senior</v>
      </c>
      <c r="C1896" t="s">
        <v>5781</v>
      </c>
      <c r="D1896" t="s">
        <v>315</v>
      </c>
      <c r="E1896" t="s">
        <v>5780</v>
      </c>
      <c r="F1896" t="s">
        <v>5779</v>
      </c>
      <c r="G1896" t="s">
        <v>21</v>
      </c>
      <c r="H1896" t="s">
        <v>42</v>
      </c>
      <c r="I1896" t="s">
        <v>84</v>
      </c>
      <c r="J1896" t="s">
        <v>83</v>
      </c>
    </row>
    <row r="1897" spans="1:10">
      <c r="A1897" t="str">
        <f t="shared" si="58"/>
        <v>Andy MORTREAU</v>
      </c>
      <c r="B1897" t="str">
        <f t="shared" si="59"/>
        <v>VERON TRIATHLON Senior</v>
      </c>
      <c r="C1897" t="s">
        <v>5778</v>
      </c>
      <c r="D1897" t="s">
        <v>5777</v>
      </c>
      <c r="E1897" t="s">
        <v>5776</v>
      </c>
      <c r="F1897" t="s">
        <v>5775</v>
      </c>
      <c r="G1897" t="s">
        <v>21</v>
      </c>
      <c r="H1897" t="s">
        <v>42</v>
      </c>
      <c r="I1897" t="s">
        <v>84</v>
      </c>
      <c r="J1897" t="s">
        <v>83</v>
      </c>
    </row>
    <row r="1898" spans="1:10">
      <c r="A1898" t="str">
        <f t="shared" si="58"/>
        <v>Benoit RAYMOND</v>
      </c>
      <c r="B1898" t="str">
        <f t="shared" si="59"/>
        <v>VERON TRIATHLON Vétéran</v>
      </c>
      <c r="C1898" t="s">
        <v>5774</v>
      </c>
      <c r="D1898" t="s">
        <v>1165</v>
      </c>
      <c r="E1898" t="s">
        <v>4133</v>
      </c>
      <c r="F1898" t="s">
        <v>5773</v>
      </c>
      <c r="G1898" t="s">
        <v>21</v>
      </c>
      <c r="H1898" t="s">
        <v>42</v>
      </c>
      <c r="I1898" t="s">
        <v>84</v>
      </c>
      <c r="J1898" t="s">
        <v>96</v>
      </c>
    </row>
    <row r="1899" spans="1:10">
      <c r="A1899" t="str">
        <f t="shared" si="58"/>
        <v>Maxime RENONCOURT</v>
      </c>
      <c r="B1899" t="str">
        <f t="shared" si="59"/>
        <v>VERON TRIATHLON Senior</v>
      </c>
      <c r="C1899" t="s">
        <v>5772</v>
      </c>
      <c r="D1899" t="s">
        <v>790</v>
      </c>
      <c r="E1899" t="s">
        <v>5771</v>
      </c>
      <c r="F1899" t="s">
        <v>5770</v>
      </c>
      <c r="G1899" t="s">
        <v>21</v>
      </c>
      <c r="H1899" t="s">
        <v>42</v>
      </c>
      <c r="I1899" t="s">
        <v>84</v>
      </c>
      <c r="J1899" t="s">
        <v>83</v>
      </c>
    </row>
    <row r="1900" spans="1:10">
      <c r="A1900" t="str">
        <f t="shared" si="58"/>
        <v>Julia RIPAUD CADIOU</v>
      </c>
      <c r="B1900" t="str">
        <f t="shared" si="59"/>
        <v>VERON TRIATHLON Senior</v>
      </c>
      <c r="C1900" t="s">
        <v>5769</v>
      </c>
      <c r="D1900" t="s">
        <v>5768</v>
      </c>
      <c r="E1900" t="s">
        <v>5767</v>
      </c>
      <c r="F1900" t="s">
        <v>5766</v>
      </c>
      <c r="G1900" t="s">
        <v>120</v>
      </c>
      <c r="H1900" t="s">
        <v>42</v>
      </c>
      <c r="I1900" t="s">
        <v>84</v>
      </c>
      <c r="J1900" t="s">
        <v>83</v>
      </c>
    </row>
    <row r="1901" spans="1:10">
      <c r="A1901" t="str">
        <f t="shared" si="58"/>
        <v>Richard RODRIGUES</v>
      </c>
      <c r="B1901" t="str">
        <f t="shared" si="59"/>
        <v>VERON TRIATHLON Senior</v>
      </c>
      <c r="C1901" t="s">
        <v>5765</v>
      </c>
      <c r="D1901" t="s">
        <v>5764</v>
      </c>
      <c r="E1901" t="s">
        <v>1860</v>
      </c>
      <c r="F1901" t="s">
        <v>5763</v>
      </c>
      <c r="G1901" t="s">
        <v>21</v>
      </c>
      <c r="H1901" t="s">
        <v>42</v>
      </c>
      <c r="I1901" t="s">
        <v>84</v>
      </c>
      <c r="J1901" t="s">
        <v>83</v>
      </c>
    </row>
    <row r="1902" spans="1:10">
      <c r="A1902" t="str">
        <f t="shared" si="58"/>
        <v xml:space="preserve">Aurelien  RONTARD </v>
      </c>
      <c r="B1902" t="str">
        <f t="shared" si="59"/>
        <v>VERON TRIATHLON Senior</v>
      </c>
      <c r="C1902" t="s">
        <v>5762</v>
      </c>
      <c r="D1902" t="s">
        <v>5761</v>
      </c>
      <c r="E1902" t="s">
        <v>5760</v>
      </c>
      <c r="F1902" t="s">
        <v>5759</v>
      </c>
      <c r="G1902" t="s">
        <v>21</v>
      </c>
      <c r="H1902" t="s">
        <v>42</v>
      </c>
      <c r="I1902" t="s">
        <v>84</v>
      </c>
      <c r="J1902" t="s">
        <v>83</v>
      </c>
    </row>
    <row r="1903" spans="1:10">
      <c r="A1903" t="str">
        <f t="shared" si="58"/>
        <v>Sylvain ROUMEAS</v>
      </c>
      <c r="B1903" t="str">
        <f t="shared" si="59"/>
        <v>VERON TRIATHLON Vétéran</v>
      </c>
      <c r="C1903" t="s">
        <v>5758</v>
      </c>
      <c r="D1903" t="s">
        <v>2871</v>
      </c>
      <c r="E1903" t="s">
        <v>5757</v>
      </c>
      <c r="F1903" t="s">
        <v>5756</v>
      </c>
      <c r="G1903" t="s">
        <v>21</v>
      </c>
      <c r="H1903" t="s">
        <v>42</v>
      </c>
      <c r="I1903" t="s">
        <v>84</v>
      </c>
      <c r="J1903" t="s">
        <v>96</v>
      </c>
    </row>
    <row r="1904" spans="1:10">
      <c r="A1904" t="str">
        <f t="shared" si="58"/>
        <v>David SARCIAUX</v>
      </c>
      <c r="B1904" t="str">
        <f t="shared" si="59"/>
        <v>VERON TRIATHLON Senior</v>
      </c>
      <c r="C1904" t="s">
        <v>5755</v>
      </c>
      <c r="D1904" t="s">
        <v>848</v>
      </c>
      <c r="E1904" t="s">
        <v>5754</v>
      </c>
      <c r="F1904" t="s">
        <v>5753</v>
      </c>
      <c r="G1904" t="s">
        <v>21</v>
      </c>
      <c r="H1904" t="s">
        <v>42</v>
      </c>
      <c r="I1904" t="s">
        <v>84</v>
      </c>
      <c r="J1904" t="s">
        <v>83</v>
      </c>
    </row>
    <row r="1905" spans="1:10">
      <c r="A1905" t="str">
        <f t="shared" si="58"/>
        <v>Thomas VALERA</v>
      </c>
      <c r="B1905" t="str">
        <f t="shared" si="59"/>
        <v>VERON TRIATHLON Senior</v>
      </c>
      <c r="C1905" t="s">
        <v>5752</v>
      </c>
      <c r="D1905" t="s">
        <v>135</v>
      </c>
      <c r="E1905" t="s">
        <v>5751</v>
      </c>
      <c r="F1905" t="s">
        <v>5750</v>
      </c>
      <c r="G1905" t="s">
        <v>21</v>
      </c>
      <c r="H1905" t="s">
        <v>42</v>
      </c>
      <c r="I1905" t="s">
        <v>84</v>
      </c>
      <c r="J1905" t="s">
        <v>83</v>
      </c>
    </row>
    <row r="1906" spans="1:10">
      <c r="A1906" t="str">
        <f t="shared" si="58"/>
        <v>Dominique  VIALLON</v>
      </c>
      <c r="B1906" t="str">
        <f t="shared" si="59"/>
        <v>VERON TRIATHLON Vétéran</v>
      </c>
      <c r="C1906" t="s">
        <v>5749</v>
      </c>
      <c r="D1906" t="s">
        <v>5748</v>
      </c>
      <c r="E1906" t="s">
        <v>5747</v>
      </c>
      <c r="F1906" t="s">
        <v>5746</v>
      </c>
      <c r="G1906" t="s">
        <v>21</v>
      </c>
      <c r="H1906" t="s">
        <v>42</v>
      </c>
      <c r="I1906" t="s">
        <v>84</v>
      </c>
      <c r="J1906" t="s">
        <v>96</v>
      </c>
    </row>
    <row r="1907" spans="1:10">
      <c r="A1907" t="str">
        <f t="shared" si="58"/>
        <v>Gaetan AUPECLE</v>
      </c>
      <c r="B1907" t="str">
        <f t="shared" si="59"/>
        <v>VIERZON TRIATHLON18 Vétéran</v>
      </c>
      <c r="C1907" t="s">
        <v>5231</v>
      </c>
      <c r="D1907" t="s">
        <v>5230</v>
      </c>
      <c r="E1907" t="s">
        <v>5229</v>
      </c>
      <c r="F1907" t="s">
        <v>5228</v>
      </c>
      <c r="G1907" t="s">
        <v>21</v>
      </c>
      <c r="H1907" t="s">
        <v>92</v>
      </c>
      <c r="I1907" t="s">
        <v>84</v>
      </c>
      <c r="J1907" t="s">
        <v>96</v>
      </c>
    </row>
    <row r="1908" spans="1:10">
      <c r="A1908" t="str">
        <f t="shared" si="58"/>
        <v>Hassan BARAHOUA</v>
      </c>
      <c r="B1908" t="str">
        <f t="shared" si="59"/>
        <v>VIERZON TRIATHLON18 Vétéran</v>
      </c>
      <c r="C1908" t="s">
        <v>5227</v>
      </c>
      <c r="D1908" t="s">
        <v>5226</v>
      </c>
      <c r="E1908" t="s">
        <v>5225</v>
      </c>
      <c r="F1908" t="s">
        <v>5224</v>
      </c>
      <c r="G1908" t="s">
        <v>21</v>
      </c>
      <c r="H1908" t="s">
        <v>92</v>
      </c>
      <c r="I1908" t="s">
        <v>84</v>
      </c>
      <c r="J1908" t="s">
        <v>96</v>
      </c>
    </row>
    <row r="1909" spans="1:10">
      <c r="A1909" t="str">
        <f t="shared" si="58"/>
        <v>Aymeric BARDIOT</v>
      </c>
      <c r="B1909" t="str">
        <f t="shared" si="59"/>
        <v>VIERZON TRIATHLON18 Minime</v>
      </c>
      <c r="C1909" t="s">
        <v>5223</v>
      </c>
      <c r="D1909" t="s">
        <v>4181</v>
      </c>
      <c r="E1909" t="s">
        <v>5220</v>
      </c>
      <c r="F1909" t="s">
        <v>5222</v>
      </c>
      <c r="G1909" t="s">
        <v>21</v>
      </c>
      <c r="H1909" t="s">
        <v>92</v>
      </c>
      <c r="I1909" t="s">
        <v>205</v>
      </c>
      <c r="J1909" t="s">
        <v>23</v>
      </c>
    </row>
    <row r="1910" spans="1:10">
      <c r="A1910" t="str">
        <f t="shared" si="58"/>
        <v>JEROME BARDIOT</v>
      </c>
      <c r="B1910" t="str">
        <f t="shared" si="59"/>
        <v>VIERZON TRIATHLON18 Vétéran</v>
      </c>
      <c r="C1910" t="s">
        <v>5221</v>
      </c>
      <c r="D1910" t="s">
        <v>1820</v>
      </c>
      <c r="E1910" t="s">
        <v>5220</v>
      </c>
      <c r="F1910" t="s">
        <v>5219</v>
      </c>
      <c r="G1910" t="s">
        <v>21</v>
      </c>
      <c r="H1910" t="s">
        <v>92</v>
      </c>
      <c r="I1910" t="s">
        <v>115</v>
      </c>
      <c r="J1910" t="s">
        <v>96</v>
      </c>
    </row>
    <row r="1911" spans="1:10">
      <c r="A1911" t="str">
        <f t="shared" si="58"/>
        <v>Eric BAZOGE</v>
      </c>
      <c r="B1911" t="str">
        <f t="shared" si="59"/>
        <v>VIERZON TRIATHLON18 Vétéran</v>
      </c>
      <c r="C1911" t="s">
        <v>5218</v>
      </c>
      <c r="D1911" t="s">
        <v>663</v>
      </c>
      <c r="E1911" t="s">
        <v>5217</v>
      </c>
      <c r="F1911" t="s">
        <v>5216</v>
      </c>
      <c r="G1911" t="s">
        <v>21</v>
      </c>
      <c r="H1911" t="s">
        <v>92</v>
      </c>
      <c r="I1911" t="s">
        <v>115</v>
      </c>
      <c r="J1911" t="s">
        <v>96</v>
      </c>
    </row>
    <row r="1912" spans="1:10">
      <c r="A1912" t="str">
        <f t="shared" si="58"/>
        <v>Ethan BEAUJOUAN</v>
      </c>
      <c r="B1912" t="str">
        <f t="shared" si="59"/>
        <v>VIERZON TRIATHLON18 Pupille</v>
      </c>
      <c r="C1912" t="s">
        <v>5215</v>
      </c>
      <c r="D1912" t="s">
        <v>1823</v>
      </c>
      <c r="E1912" t="s">
        <v>5214</v>
      </c>
      <c r="F1912" t="s">
        <v>5213</v>
      </c>
      <c r="G1912" t="s">
        <v>21</v>
      </c>
      <c r="H1912" t="s">
        <v>92</v>
      </c>
      <c r="I1912" t="s">
        <v>205</v>
      </c>
      <c r="J1912" t="s">
        <v>32</v>
      </c>
    </row>
    <row r="1913" spans="1:10">
      <c r="A1913" t="str">
        <f t="shared" si="58"/>
        <v>Jean Laurent BICHEREAU</v>
      </c>
      <c r="B1913" t="str">
        <f t="shared" si="59"/>
        <v>VIERZON TRIATHLON18 Vétéran</v>
      </c>
      <c r="C1913" t="s">
        <v>5212</v>
      </c>
      <c r="D1913" t="s">
        <v>5211</v>
      </c>
      <c r="E1913" t="s">
        <v>5210</v>
      </c>
      <c r="F1913" t="s">
        <v>5209</v>
      </c>
      <c r="G1913" t="s">
        <v>21</v>
      </c>
      <c r="H1913" t="s">
        <v>92</v>
      </c>
      <c r="I1913" t="s">
        <v>115</v>
      </c>
      <c r="J1913" t="s">
        <v>96</v>
      </c>
    </row>
    <row r="1914" spans="1:10">
      <c r="A1914" t="str">
        <f t="shared" si="58"/>
        <v>MATTIAS BRANGER</v>
      </c>
      <c r="B1914" t="str">
        <f t="shared" si="59"/>
        <v>VIERZON TRIATHLON18 Senior</v>
      </c>
      <c r="C1914" t="s">
        <v>5208</v>
      </c>
      <c r="D1914" t="s">
        <v>5207</v>
      </c>
      <c r="E1914" t="s">
        <v>5204</v>
      </c>
      <c r="F1914" t="s">
        <v>5206</v>
      </c>
      <c r="G1914" t="s">
        <v>21</v>
      </c>
      <c r="H1914" t="s">
        <v>92</v>
      </c>
      <c r="I1914" t="s">
        <v>84</v>
      </c>
      <c r="J1914" t="s">
        <v>83</v>
      </c>
    </row>
    <row r="1915" spans="1:10">
      <c r="A1915" t="str">
        <f t="shared" si="58"/>
        <v>ARNAUD BRANGER</v>
      </c>
      <c r="B1915" t="str">
        <f t="shared" si="59"/>
        <v>VIERZON TRIATHLON18 Vétéran</v>
      </c>
      <c r="C1915" t="s">
        <v>5205</v>
      </c>
      <c r="D1915" t="s">
        <v>2652</v>
      </c>
      <c r="E1915" t="s">
        <v>5204</v>
      </c>
      <c r="F1915" t="s">
        <v>5203</v>
      </c>
      <c r="G1915" t="s">
        <v>21</v>
      </c>
      <c r="H1915" t="s">
        <v>92</v>
      </c>
      <c r="I1915" t="s">
        <v>84</v>
      </c>
      <c r="J1915" t="s">
        <v>96</v>
      </c>
    </row>
    <row r="1916" spans="1:10">
      <c r="A1916" t="str">
        <f t="shared" si="58"/>
        <v>Frederic BRETON</v>
      </c>
      <c r="B1916" t="str">
        <f t="shared" si="59"/>
        <v>VIERZON TRIATHLON18 Vétéran</v>
      </c>
      <c r="C1916" t="s">
        <v>5202</v>
      </c>
      <c r="D1916" t="s">
        <v>175</v>
      </c>
      <c r="E1916" t="s">
        <v>1258</v>
      </c>
      <c r="F1916" t="s">
        <v>5201</v>
      </c>
      <c r="G1916" t="s">
        <v>21</v>
      </c>
      <c r="H1916" t="s">
        <v>92</v>
      </c>
      <c r="I1916" t="s">
        <v>115</v>
      </c>
      <c r="J1916" t="s">
        <v>96</v>
      </c>
    </row>
    <row r="1917" spans="1:10">
      <c r="A1917" t="str">
        <f t="shared" si="58"/>
        <v>Amynata BRETON</v>
      </c>
      <c r="B1917" t="str">
        <f t="shared" si="59"/>
        <v>VIERZON TRIATHLON18 Junior</v>
      </c>
      <c r="C1917" t="s">
        <v>5200</v>
      </c>
      <c r="D1917" t="s">
        <v>5199</v>
      </c>
      <c r="E1917" t="s">
        <v>1258</v>
      </c>
      <c r="F1917" t="s">
        <v>5198</v>
      </c>
      <c r="G1917" t="s">
        <v>120</v>
      </c>
      <c r="H1917" t="s">
        <v>92</v>
      </c>
      <c r="I1917" t="s">
        <v>205</v>
      </c>
      <c r="J1917" t="s">
        <v>24</v>
      </c>
    </row>
    <row r="1918" spans="1:10">
      <c r="A1918" t="str">
        <f t="shared" si="58"/>
        <v>BORIS BRUZEAU</v>
      </c>
      <c r="B1918" t="str">
        <f t="shared" si="59"/>
        <v>VIERZON TRIATHLON18 Vétéran</v>
      </c>
      <c r="C1918" t="s">
        <v>5197</v>
      </c>
      <c r="D1918" t="s">
        <v>5196</v>
      </c>
      <c r="E1918" t="s">
        <v>5195</v>
      </c>
      <c r="F1918" t="s">
        <v>5194</v>
      </c>
      <c r="G1918" t="s">
        <v>21</v>
      </c>
      <c r="H1918" t="s">
        <v>92</v>
      </c>
      <c r="I1918" t="s">
        <v>84</v>
      </c>
      <c r="J1918" t="s">
        <v>96</v>
      </c>
    </row>
    <row r="1919" spans="1:10">
      <c r="A1919" t="str">
        <f t="shared" si="58"/>
        <v>Gaelle CAMUS</v>
      </c>
      <c r="B1919" t="str">
        <f t="shared" si="59"/>
        <v>VIERZON TRIATHLON18 Vétéran</v>
      </c>
      <c r="C1919" t="s">
        <v>5193</v>
      </c>
      <c r="D1919" t="s">
        <v>4658</v>
      </c>
      <c r="E1919" t="s">
        <v>5192</v>
      </c>
      <c r="F1919" t="s">
        <v>5191</v>
      </c>
      <c r="G1919" t="s">
        <v>120</v>
      </c>
      <c r="H1919" t="s">
        <v>92</v>
      </c>
      <c r="I1919" t="s">
        <v>115</v>
      </c>
      <c r="J1919" t="s">
        <v>96</v>
      </c>
    </row>
    <row r="1920" spans="1:10">
      <c r="A1920" t="str">
        <f t="shared" si="58"/>
        <v>Frederic COSSU</v>
      </c>
      <c r="B1920" t="str">
        <f t="shared" si="59"/>
        <v>VIERZON TRIATHLON18 Vétéran</v>
      </c>
      <c r="C1920" t="s">
        <v>5190</v>
      </c>
      <c r="D1920" t="s">
        <v>175</v>
      </c>
      <c r="E1920" t="s">
        <v>5189</v>
      </c>
      <c r="F1920" t="s">
        <v>5188</v>
      </c>
      <c r="G1920" t="s">
        <v>21</v>
      </c>
      <c r="H1920" t="s">
        <v>92</v>
      </c>
      <c r="I1920" t="s">
        <v>115</v>
      </c>
      <c r="J1920" t="s">
        <v>96</v>
      </c>
    </row>
    <row r="1921" spans="1:10">
      <c r="A1921" t="str">
        <f t="shared" si="58"/>
        <v>Nathan COTELLE</v>
      </c>
      <c r="B1921" t="str">
        <f t="shared" si="59"/>
        <v>VIERZON TRIATHLON18 Senior</v>
      </c>
      <c r="C1921" t="s">
        <v>5187</v>
      </c>
      <c r="D1921" t="s">
        <v>1696</v>
      </c>
      <c r="E1921" t="s">
        <v>5186</v>
      </c>
      <c r="F1921" t="s">
        <v>5185</v>
      </c>
      <c r="G1921" t="s">
        <v>21</v>
      </c>
      <c r="H1921" t="s">
        <v>92</v>
      </c>
      <c r="I1921" t="s">
        <v>84</v>
      </c>
      <c r="J1921" t="s">
        <v>83</v>
      </c>
    </row>
    <row r="1922" spans="1:10">
      <c r="A1922" t="str">
        <f t="shared" si="58"/>
        <v>Louis COUTANT</v>
      </c>
      <c r="B1922" t="str">
        <f t="shared" si="59"/>
        <v>VIERZON TRIATHLON18 Minime</v>
      </c>
      <c r="C1922" t="s">
        <v>5184</v>
      </c>
      <c r="D1922" t="s">
        <v>2937</v>
      </c>
      <c r="E1922" t="s">
        <v>405</v>
      </c>
      <c r="F1922" t="s">
        <v>5183</v>
      </c>
      <c r="G1922" t="s">
        <v>21</v>
      </c>
      <c r="H1922" t="s">
        <v>92</v>
      </c>
      <c r="I1922" t="s">
        <v>205</v>
      </c>
      <c r="J1922" t="s">
        <v>23</v>
      </c>
    </row>
    <row r="1923" spans="1:10">
      <c r="A1923" t="str">
        <f t="shared" ref="A1923:A1979" si="60">CONCATENATE(D1923," ",E1923)</f>
        <v>Benjamin DESNOUES</v>
      </c>
      <c r="B1923" t="str">
        <f t="shared" ref="B1923:B1979" si="61">CONCATENATE(H1923," ",J1923)</f>
        <v>VIERZON TRIATHLON18 Senior</v>
      </c>
      <c r="C1923" t="s">
        <v>5182</v>
      </c>
      <c r="D1923" t="s">
        <v>22</v>
      </c>
      <c r="E1923" t="s">
        <v>5181</v>
      </c>
      <c r="F1923" t="s">
        <v>5180</v>
      </c>
      <c r="G1923" t="s">
        <v>21</v>
      </c>
      <c r="H1923" t="s">
        <v>92</v>
      </c>
      <c r="I1923" t="s">
        <v>84</v>
      </c>
      <c r="J1923" t="s">
        <v>83</v>
      </c>
    </row>
    <row r="1924" spans="1:10">
      <c r="A1924" t="str">
        <f t="shared" si="60"/>
        <v>Stephane DESROCHES</v>
      </c>
      <c r="B1924" t="str">
        <f t="shared" si="61"/>
        <v>VIERZON TRIATHLON18 Vétéran</v>
      </c>
      <c r="C1924" t="s">
        <v>5179</v>
      </c>
      <c r="D1924" t="s">
        <v>186</v>
      </c>
      <c r="E1924" t="s">
        <v>5178</v>
      </c>
      <c r="F1924" t="s">
        <v>3482</v>
      </c>
      <c r="G1924" t="s">
        <v>21</v>
      </c>
      <c r="H1924" t="s">
        <v>92</v>
      </c>
      <c r="I1924" t="s">
        <v>84</v>
      </c>
      <c r="J1924" t="s">
        <v>96</v>
      </c>
    </row>
    <row r="1925" spans="1:10">
      <c r="A1925" t="str">
        <f t="shared" si="60"/>
        <v>Vincent DUBOIS</v>
      </c>
      <c r="B1925" t="str">
        <f t="shared" si="61"/>
        <v>VIERZON TRIATHLON18 Senior</v>
      </c>
      <c r="C1925" t="s">
        <v>5177</v>
      </c>
      <c r="D1925" t="s">
        <v>623</v>
      </c>
      <c r="E1925" t="s">
        <v>199</v>
      </c>
      <c r="F1925" t="s">
        <v>5176</v>
      </c>
      <c r="G1925" t="s">
        <v>21</v>
      </c>
      <c r="H1925" t="s">
        <v>92</v>
      </c>
      <c r="I1925" t="s">
        <v>84</v>
      </c>
      <c r="J1925" t="s">
        <v>83</v>
      </c>
    </row>
    <row r="1926" spans="1:10">
      <c r="A1926" t="str">
        <f t="shared" si="60"/>
        <v>STEPHANE ENOUF</v>
      </c>
      <c r="B1926" t="str">
        <f t="shared" si="61"/>
        <v>VIERZON TRIATHLON18 Vétéran</v>
      </c>
      <c r="C1926" t="s">
        <v>5175</v>
      </c>
      <c r="D1926" t="s">
        <v>549</v>
      </c>
      <c r="E1926" t="s">
        <v>5171</v>
      </c>
      <c r="F1926" t="s">
        <v>2722</v>
      </c>
      <c r="G1926" t="s">
        <v>21</v>
      </c>
      <c r="H1926" t="s">
        <v>92</v>
      </c>
      <c r="I1926" t="s">
        <v>297</v>
      </c>
      <c r="J1926" t="s">
        <v>96</v>
      </c>
    </row>
    <row r="1927" spans="1:10">
      <c r="A1927" t="str">
        <f t="shared" si="60"/>
        <v>Justine ENOUF</v>
      </c>
      <c r="B1927" t="str">
        <f t="shared" si="61"/>
        <v>VIERZON TRIATHLON18 Pupille</v>
      </c>
      <c r="C1927" t="s">
        <v>5174</v>
      </c>
      <c r="D1927" t="s">
        <v>938</v>
      </c>
      <c r="E1927" t="s">
        <v>5171</v>
      </c>
      <c r="F1927" t="s">
        <v>1288</v>
      </c>
      <c r="G1927" t="s">
        <v>120</v>
      </c>
      <c r="H1927" t="s">
        <v>92</v>
      </c>
      <c r="I1927" t="s">
        <v>205</v>
      </c>
      <c r="J1927" t="s">
        <v>32</v>
      </c>
    </row>
    <row r="1928" spans="1:10">
      <c r="A1928" t="str">
        <f t="shared" si="60"/>
        <v>ELSA ENOUF</v>
      </c>
      <c r="B1928" t="str">
        <f t="shared" si="61"/>
        <v>VIERZON TRIATHLON18 Cadet</v>
      </c>
      <c r="C1928" t="s">
        <v>5173</v>
      </c>
      <c r="D1928" t="s">
        <v>5172</v>
      </c>
      <c r="E1928" t="s">
        <v>5171</v>
      </c>
      <c r="F1928" t="s">
        <v>5170</v>
      </c>
      <c r="G1928" t="s">
        <v>120</v>
      </c>
      <c r="H1928" t="s">
        <v>92</v>
      </c>
      <c r="I1928" t="s">
        <v>205</v>
      </c>
      <c r="J1928" t="s">
        <v>20</v>
      </c>
    </row>
    <row r="1929" spans="1:10">
      <c r="A1929" t="str">
        <f t="shared" si="60"/>
        <v>Sylvain GONNET</v>
      </c>
      <c r="B1929" t="str">
        <f t="shared" si="61"/>
        <v>VIERZON TRIATHLON18 Vétéran</v>
      </c>
      <c r="C1929" t="s">
        <v>5169</v>
      </c>
      <c r="D1929" t="s">
        <v>2871</v>
      </c>
      <c r="E1929" t="s">
        <v>5168</v>
      </c>
      <c r="F1929" t="s">
        <v>5167</v>
      </c>
      <c r="G1929" t="s">
        <v>21</v>
      </c>
      <c r="H1929" t="s">
        <v>92</v>
      </c>
      <c r="I1929" t="s">
        <v>84</v>
      </c>
      <c r="J1929" t="s">
        <v>96</v>
      </c>
    </row>
    <row r="1930" spans="1:10">
      <c r="A1930" t="str">
        <f t="shared" si="60"/>
        <v>Benoit GORIN</v>
      </c>
      <c r="B1930" t="str">
        <f t="shared" si="61"/>
        <v>VIERZON TRIATHLON18 Senior</v>
      </c>
      <c r="C1930" t="s">
        <v>5166</v>
      </c>
      <c r="D1930" t="s">
        <v>1165</v>
      </c>
      <c r="E1930" t="s">
        <v>5165</v>
      </c>
      <c r="F1930" t="s">
        <v>5164</v>
      </c>
      <c r="G1930" t="s">
        <v>21</v>
      </c>
      <c r="H1930" t="s">
        <v>92</v>
      </c>
      <c r="I1930" t="s">
        <v>84</v>
      </c>
      <c r="J1930" t="s">
        <v>83</v>
      </c>
    </row>
    <row r="1931" spans="1:10">
      <c r="A1931" t="str">
        <f t="shared" si="60"/>
        <v>Frank GUDZY</v>
      </c>
      <c r="B1931" t="str">
        <f t="shared" si="61"/>
        <v>VIERZON TRIATHLON18 Vétéran</v>
      </c>
      <c r="C1931" t="s">
        <v>5163</v>
      </c>
      <c r="D1931" t="s">
        <v>5162</v>
      </c>
      <c r="E1931" t="s">
        <v>5161</v>
      </c>
      <c r="F1931" t="s">
        <v>5160</v>
      </c>
      <c r="G1931" t="s">
        <v>21</v>
      </c>
      <c r="H1931" t="s">
        <v>92</v>
      </c>
      <c r="I1931" t="s">
        <v>84</v>
      </c>
      <c r="J1931" t="s">
        <v>96</v>
      </c>
    </row>
    <row r="1932" spans="1:10">
      <c r="A1932" t="str">
        <f t="shared" si="60"/>
        <v>Maelys GUIGNON</v>
      </c>
      <c r="B1932" t="str">
        <f t="shared" si="61"/>
        <v>VIERZON TRIATHLON18 Cadet</v>
      </c>
      <c r="C1932" t="s">
        <v>5159</v>
      </c>
      <c r="D1932" t="s">
        <v>1446</v>
      </c>
      <c r="E1932" t="s">
        <v>2074</v>
      </c>
      <c r="F1932" t="s">
        <v>5158</v>
      </c>
      <c r="G1932" t="s">
        <v>120</v>
      </c>
      <c r="H1932" t="s">
        <v>92</v>
      </c>
      <c r="I1932" t="s">
        <v>205</v>
      </c>
      <c r="J1932" t="s">
        <v>20</v>
      </c>
    </row>
    <row r="1933" spans="1:10">
      <c r="A1933" t="str">
        <f t="shared" si="60"/>
        <v>Fabrice HUBERT</v>
      </c>
      <c r="B1933" t="str">
        <f t="shared" si="61"/>
        <v>VIERZON TRIATHLON18 Vétéran</v>
      </c>
      <c r="C1933" t="s">
        <v>5157</v>
      </c>
      <c r="D1933" t="s">
        <v>1869</v>
      </c>
      <c r="E1933" t="s">
        <v>2046</v>
      </c>
      <c r="F1933" t="s">
        <v>5156</v>
      </c>
      <c r="G1933" t="s">
        <v>21</v>
      </c>
      <c r="H1933" t="s">
        <v>92</v>
      </c>
      <c r="I1933" t="s">
        <v>84</v>
      </c>
      <c r="J1933" t="s">
        <v>96</v>
      </c>
    </row>
    <row r="1934" spans="1:10">
      <c r="A1934" t="str">
        <f t="shared" si="60"/>
        <v>ELISA HUBERT</v>
      </c>
      <c r="B1934" t="str">
        <f t="shared" si="61"/>
        <v>VIERZON TRIATHLON18 Minime</v>
      </c>
      <c r="C1934" t="s">
        <v>5155</v>
      </c>
      <c r="D1934" t="s">
        <v>5154</v>
      </c>
      <c r="E1934" t="s">
        <v>2046</v>
      </c>
      <c r="F1934" t="s">
        <v>5153</v>
      </c>
      <c r="G1934" t="s">
        <v>120</v>
      </c>
      <c r="H1934" t="s">
        <v>92</v>
      </c>
      <c r="I1934" t="s">
        <v>205</v>
      </c>
      <c r="J1934" t="s">
        <v>23</v>
      </c>
    </row>
    <row r="1935" spans="1:10">
      <c r="A1935" t="str">
        <f t="shared" si="60"/>
        <v>Pauline JUSSERAND</v>
      </c>
      <c r="B1935" t="str">
        <f t="shared" si="61"/>
        <v>VIERZON TRIATHLON18 Senior</v>
      </c>
      <c r="C1935" t="s">
        <v>5152</v>
      </c>
      <c r="D1935" t="s">
        <v>230</v>
      </c>
      <c r="E1935" t="s">
        <v>5149</v>
      </c>
      <c r="F1935" t="s">
        <v>5151</v>
      </c>
      <c r="G1935" t="s">
        <v>120</v>
      </c>
      <c r="H1935" t="s">
        <v>92</v>
      </c>
      <c r="I1935" t="s">
        <v>84</v>
      </c>
      <c r="J1935" t="s">
        <v>83</v>
      </c>
    </row>
    <row r="1936" spans="1:10">
      <c r="A1936" t="str">
        <f t="shared" si="60"/>
        <v>Hugo JUSSERAND</v>
      </c>
      <c r="B1936" t="str">
        <f t="shared" si="61"/>
        <v>VIERZON TRIATHLON18 Cadet</v>
      </c>
      <c r="C1936" t="s">
        <v>5150</v>
      </c>
      <c r="D1936" t="s">
        <v>216</v>
      </c>
      <c r="E1936" t="s">
        <v>5149</v>
      </c>
      <c r="F1936" t="s">
        <v>5148</v>
      </c>
      <c r="G1936" t="s">
        <v>21</v>
      </c>
      <c r="H1936" t="s">
        <v>92</v>
      </c>
      <c r="I1936" t="s">
        <v>205</v>
      </c>
      <c r="J1936" t="s">
        <v>20</v>
      </c>
    </row>
    <row r="1937" spans="1:10">
      <c r="A1937" t="str">
        <f t="shared" si="60"/>
        <v>Aaron LE ROUX</v>
      </c>
      <c r="B1937" t="str">
        <f t="shared" si="61"/>
        <v>VIERZON TRIATHLON18 Mini-Poussin</v>
      </c>
      <c r="C1937" t="s">
        <v>5147</v>
      </c>
      <c r="D1937" t="s">
        <v>5146</v>
      </c>
      <c r="E1937" t="s">
        <v>5145</v>
      </c>
      <c r="F1937" t="s">
        <v>5144</v>
      </c>
      <c r="G1937" t="s">
        <v>21</v>
      </c>
      <c r="H1937" t="s">
        <v>92</v>
      </c>
      <c r="I1937" t="s">
        <v>205</v>
      </c>
      <c r="J1937" t="s">
        <v>43</v>
      </c>
    </row>
    <row r="1938" spans="1:10">
      <c r="A1938" t="str">
        <f t="shared" si="60"/>
        <v>Marie LECOMTE</v>
      </c>
      <c r="B1938" t="str">
        <f t="shared" si="61"/>
        <v>VIERZON TRIATHLON18 Senior</v>
      </c>
      <c r="C1938" t="s">
        <v>5143</v>
      </c>
      <c r="D1938" t="s">
        <v>220</v>
      </c>
      <c r="E1938" t="s">
        <v>4504</v>
      </c>
      <c r="F1938" t="s">
        <v>5142</v>
      </c>
      <c r="G1938" t="s">
        <v>120</v>
      </c>
      <c r="H1938" t="s">
        <v>92</v>
      </c>
      <c r="I1938" t="s">
        <v>115</v>
      </c>
      <c r="J1938" t="s">
        <v>83</v>
      </c>
    </row>
    <row r="1939" spans="1:10">
      <c r="A1939" t="str">
        <f t="shared" si="60"/>
        <v>Alain MARTIN</v>
      </c>
      <c r="B1939" t="str">
        <f t="shared" si="61"/>
        <v>VIERZON TRIATHLON18 Vétéran</v>
      </c>
      <c r="C1939" t="s">
        <v>5141</v>
      </c>
      <c r="D1939" t="s">
        <v>2559</v>
      </c>
      <c r="E1939" t="s">
        <v>871</v>
      </c>
      <c r="F1939" t="s">
        <v>4612</v>
      </c>
      <c r="G1939" t="s">
        <v>21</v>
      </c>
      <c r="H1939" t="s">
        <v>92</v>
      </c>
      <c r="I1939" t="s">
        <v>115</v>
      </c>
      <c r="J1939" t="s">
        <v>96</v>
      </c>
    </row>
    <row r="1940" spans="1:10">
      <c r="A1940" t="str">
        <f t="shared" si="60"/>
        <v>Emma MORIN</v>
      </c>
      <c r="B1940" t="str">
        <f t="shared" si="61"/>
        <v>VIERZON TRIATHLON18 Cadet</v>
      </c>
      <c r="C1940" t="s">
        <v>5140</v>
      </c>
      <c r="D1940" t="s">
        <v>990</v>
      </c>
      <c r="E1940" t="s">
        <v>2978</v>
      </c>
      <c r="F1940" t="s">
        <v>5139</v>
      </c>
      <c r="G1940" t="s">
        <v>120</v>
      </c>
      <c r="H1940" t="s">
        <v>92</v>
      </c>
      <c r="I1940" t="s">
        <v>205</v>
      </c>
      <c r="J1940" t="s">
        <v>20</v>
      </c>
    </row>
    <row r="1941" spans="1:10">
      <c r="A1941" t="str">
        <f t="shared" si="60"/>
        <v>Alexandre NOEL</v>
      </c>
      <c r="B1941" t="str">
        <f t="shared" si="61"/>
        <v>VIERZON TRIATHLON18 Senior</v>
      </c>
      <c r="C1941" t="s">
        <v>5138</v>
      </c>
      <c r="D1941" t="s">
        <v>864</v>
      </c>
      <c r="E1941" t="s">
        <v>4427</v>
      </c>
      <c r="F1941" t="s">
        <v>5137</v>
      </c>
      <c r="G1941" t="s">
        <v>21</v>
      </c>
      <c r="H1941" t="s">
        <v>92</v>
      </c>
      <c r="I1941" t="s">
        <v>84</v>
      </c>
      <c r="J1941" t="s">
        <v>83</v>
      </c>
    </row>
    <row r="1942" spans="1:10">
      <c r="A1942" t="str">
        <f t="shared" si="60"/>
        <v>Ruben PERRIN</v>
      </c>
      <c r="B1942" t="str">
        <f t="shared" si="61"/>
        <v>VIERZON TRIATHLON18 Mini-Poussin</v>
      </c>
      <c r="C1942" t="s">
        <v>5136</v>
      </c>
      <c r="D1942" t="s">
        <v>5135</v>
      </c>
      <c r="E1942" t="s">
        <v>4405</v>
      </c>
      <c r="F1942" t="s">
        <v>5134</v>
      </c>
      <c r="G1942" t="s">
        <v>21</v>
      </c>
      <c r="H1942" t="s">
        <v>92</v>
      </c>
      <c r="I1942" t="s">
        <v>205</v>
      </c>
      <c r="J1942" t="s">
        <v>43</v>
      </c>
    </row>
    <row r="1943" spans="1:10">
      <c r="A1943" t="str">
        <f t="shared" si="60"/>
        <v>Brigitte PERRUCHE</v>
      </c>
      <c r="B1943" t="str">
        <f t="shared" si="61"/>
        <v>VIERZON TRIATHLON18 Vétéran</v>
      </c>
      <c r="C1943" t="s">
        <v>5133</v>
      </c>
      <c r="D1943" t="s">
        <v>3657</v>
      </c>
      <c r="E1943" t="s">
        <v>5129</v>
      </c>
      <c r="F1943" t="s">
        <v>5132</v>
      </c>
      <c r="G1943" t="s">
        <v>120</v>
      </c>
      <c r="H1943" t="s">
        <v>92</v>
      </c>
      <c r="I1943" t="s">
        <v>84</v>
      </c>
      <c r="J1943" t="s">
        <v>96</v>
      </c>
    </row>
    <row r="1944" spans="1:10">
      <c r="A1944" t="str">
        <f t="shared" si="60"/>
        <v>Jean Paul PERRUCHE</v>
      </c>
      <c r="B1944" t="str">
        <f t="shared" si="61"/>
        <v>VIERZON TRIATHLON18 Vétéran</v>
      </c>
      <c r="C1944" t="s">
        <v>5131</v>
      </c>
      <c r="D1944" t="s">
        <v>5130</v>
      </c>
      <c r="E1944" t="s">
        <v>5129</v>
      </c>
      <c r="F1944" t="s">
        <v>5128</v>
      </c>
      <c r="G1944" t="s">
        <v>21</v>
      </c>
      <c r="H1944" t="s">
        <v>92</v>
      </c>
      <c r="I1944" t="s">
        <v>84</v>
      </c>
      <c r="J1944" t="s">
        <v>96</v>
      </c>
    </row>
    <row r="1945" spans="1:10">
      <c r="A1945" t="str">
        <f t="shared" si="60"/>
        <v>Edwige PIC</v>
      </c>
      <c r="B1945" t="str">
        <f t="shared" si="61"/>
        <v>VIERZON TRIATHLON18 Vétéran</v>
      </c>
      <c r="C1945" t="s">
        <v>5127</v>
      </c>
      <c r="D1945" t="s">
        <v>5126</v>
      </c>
      <c r="E1945" t="s">
        <v>5125</v>
      </c>
      <c r="F1945" t="s">
        <v>5124</v>
      </c>
      <c r="G1945" t="s">
        <v>120</v>
      </c>
      <c r="H1945" t="s">
        <v>92</v>
      </c>
      <c r="I1945" t="s">
        <v>84</v>
      </c>
      <c r="J1945" t="s">
        <v>96</v>
      </c>
    </row>
    <row r="1946" spans="1:10">
      <c r="A1946" t="str">
        <f t="shared" si="60"/>
        <v>Antoine POQUET</v>
      </c>
      <c r="B1946" t="str">
        <f t="shared" si="61"/>
        <v>VIERZON TRIATHLON18 Senior</v>
      </c>
      <c r="C1946" t="s">
        <v>5123</v>
      </c>
      <c r="D1946" t="s">
        <v>2572</v>
      </c>
      <c r="E1946" t="s">
        <v>5122</v>
      </c>
      <c r="F1946" t="s">
        <v>5121</v>
      </c>
      <c r="G1946" t="s">
        <v>21</v>
      </c>
      <c r="H1946" t="s">
        <v>92</v>
      </c>
      <c r="I1946" t="s">
        <v>84</v>
      </c>
      <c r="J1946" t="s">
        <v>83</v>
      </c>
    </row>
    <row r="1947" spans="1:10">
      <c r="A1947" t="str">
        <f t="shared" si="60"/>
        <v>Cassandre VIRCONDELET</v>
      </c>
      <c r="B1947" t="str">
        <f t="shared" si="61"/>
        <v>VIERZON TRIATHLON18 Poussin</v>
      </c>
      <c r="C1947" t="s">
        <v>5120</v>
      </c>
      <c r="D1947" t="s">
        <v>944</v>
      </c>
      <c r="E1947" t="s">
        <v>5116</v>
      </c>
      <c r="F1947" t="s">
        <v>5119</v>
      </c>
      <c r="G1947" t="s">
        <v>120</v>
      </c>
      <c r="H1947" t="s">
        <v>92</v>
      </c>
      <c r="I1947" t="s">
        <v>205</v>
      </c>
      <c r="J1947" t="s">
        <v>35</v>
      </c>
    </row>
    <row r="1948" spans="1:10">
      <c r="A1948" t="str">
        <f t="shared" si="60"/>
        <v>Mylene VIRCONDELET</v>
      </c>
      <c r="B1948" t="str">
        <f t="shared" si="61"/>
        <v>VIERZON TRIATHLON18 Pupille</v>
      </c>
      <c r="C1948" t="s">
        <v>5118</v>
      </c>
      <c r="D1948" t="s">
        <v>5117</v>
      </c>
      <c r="E1948" t="s">
        <v>5116</v>
      </c>
      <c r="F1948" t="s">
        <v>5115</v>
      </c>
      <c r="G1948" t="s">
        <v>120</v>
      </c>
      <c r="H1948" t="s">
        <v>92</v>
      </c>
      <c r="I1948" t="s">
        <v>205</v>
      </c>
      <c r="J1948" t="s">
        <v>32</v>
      </c>
    </row>
    <row r="1949" spans="1:10">
      <c r="A1949" t="str">
        <f t="shared" si="60"/>
        <v>Nicolas BETTI</v>
      </c>
      <c r="B1949" t="str">
        <f t="shared" si="61"/>
        <v>VINEUIL SPORTS TRIATHLON Senior</v>
      </c>
      <c r="C1949" t="s">
        <v>5114</v>
      </c>
      <c r="D1949" t="s">
        <v>87</v>
      </c>
      <c r="E1949" t="s">
        <v>5113</v>
      </c>
      <c r="F1949" t="s">
        <v>5112</v>
      </c>
      <c r="G1949" t="s">
        <v>21</v>
      </c>
      <c r="H1949" t="s">
        <v>36</v>
      </c>
      <c r="I1949" t="s">
        <v>84</v>
      </c>
      <c r="J1949" t="s">
        <v>83</v>
      </c>
    </row>
    <row r="1950" spans="1:10">
      <c r="A1950" t="str">
        <f t="shared" si="60"/>
        <v>Alexis BONKOSKI</v>
      </c>
      <c r="B1950" t="str">
        <f t="shared" si="61"/>
        <v>VINEUIL SPORTS TRIATHLON Senior</v>
      </c>
      <c r="C1950" t="s">
        <v>5111</v>
      </c>
      <c r="D1950" t="s">
        <v>112</v>
      </c>
      <c r="E1950" t="s">
        <v>5110</v>
      </c>
      <c r="F1950" t="s">
        <v>5109</v>
      </c>
      <c r="G1950" t="s">
        <v>21</v>
      </c>
      <c r="H1950" t="s">
        <v>36</v>
      </c>
      <c r="I1950" t="s">
        <v>84</v>
      </c>
      <c r="J1950" t="s">
        <v>83</v>
      </c>
    </row>
    <row r="1951" spans="1:10">
      <c r="A1951" t="str">
        <f t="shared" si="60"/>
        <v>Eric BOTHOREL</v>
      </c>
      <c r="B1951" t="str">
        <f t="shared" si="61"/>
        <v>VINEUIL SPORTS TRIATHLON Senior</v>
      </c>
      <c r="C1951" t="s">
        <v>5108</v>
      </c>
      <c r="D1951" t="s">
        <v>663</v>
      </c>
      <c r="E1951" t="s">
        <v>5107</v>
      </c>
      <c r="F1951" t="s">
        <v>5106</v>
      </c>
      <c r="G1951" t="s">
        <v>21</v>
      </c>
      <c r="H1951" t="s">
        <v>36</v>
      </c>
      <c r="I1951" t="s">
        <v>84</v>
      </c>
      <c r="J1951" t="s">
        <v>83</v>
      </c>
    </row>
    <row r="1952" spans="1:10">
      <c r="A1952" t="str">
        <f t="shared" si="60"/>
        <v>Franck BOUQUET</v>
      </c>
      <c r="B1952" t="str">
        <f t="shared" si="61"/>
        <v>VINEUIL SPORTS TRIATHLON Vétéran</v>
      </c>
      <c r="C1952" t="s">
        <v>5105</v>
      </c>
      <c r="D1952" t="s">
        <v>499</v>
      </c>
      <c r="E1952" t="s">
        <v>5104</v>
      </c>
      <c r="F1952" t="s">
        <v>5103</v>
      </c>
      <c r="G1952" t="s">
        <v>21</v>
      </c>
      <c r="H1952" t="s">
        <v>36</v>
      </c>
      <c r="I1952" t="s">
        <v>84</v>
      </c>
      <c r="J1952" t="s">
        <v>96</v>
      </c>
    </row>
    <row r="1953" spans="1:10">
      <c r="A1953" t="str">
        <f t="shared" si="60"/>
        <v>Elsa BOUTET</v>
      </c>
      <c r="B1953" t="str">
        <f t="shared" si="61"/>
        <v>VINEUIL SPORTS TRIATHLON Senior</v>
      </c>
      <c r="C1953" t="s">
        <v>5102</v>
      </c>
      <c r="D1953" t="s">
        <v>2767</v>
      </c>
      <c r="E1953" t="s">
        <v>4908</v>
      </c>
      <c r="F1953" t="s">
        <v>5101</v>
      </c>
      <c r="G1953" t="s">
        <v>120</v>
      </c>
      <c r="H1953" t="s">
        <v>36</v>
      </c>
      <c r="I1953" t="s">
        <v>84</v>
      </c>
      <c r="J1953" t="s">
        <v>83</v>
      </c>
    </row>
    <row r="1954" spans="1:10">
      <c r="A1954" t="str">
        <f t="shared" si="60"/>
        <v>Lionel COMBALIE</v>
      </c>
      <c r="B1954" t="str">
        <f t="shared" si="61"/>
        <v>VINEUIL SPORTS TRIATHLON Vétéran</v>
      </c>
      <c r="C1954" t="s">
        <v>5100</v>
      </c>
      <c r="D1954" t="s">
        <v>1464</v>
      </c>
      <c r="E1954" t="s">
        <v>5099</v>
      </c>
      <c r="F1954" t="s">
        <v>5098</v>
      </c>
      <c r="G1954" t="s">
        <v>21</v>
      </c>
      <c r="H1954" t="s">
        <v>36</v>
      </c>
      <c r="I1954" t="s">
        <v>84</v>
      </c>
      <c r="J1954" t="s">
        <v>96</v>
      </c>
    </row>
    <row r="1955" spans="1:10">
      <c r="A1955" t="str">
        <f t="shared" si="60"/>
        <v>Xavier GRIDAINE</v>
      </c>
      <c r="B1955" t="str">
        <f t="shared" si="61"/>
        <v>VINEUIL SPORTS TRIATHLON Vétéran</v>
      </c>
      <c r="C1955" t="s">
        <v>5097</v>
      </c>
      <c r="D1955" t="s">
        <v>1213</v>
      </c>
      <c r="E1955" t="s">
        <v>5096</v>
      </c>
      <c r="F1955" t="s">
        <v>5095</v>
      </c>
      <c r="G1955" t="s">
        <v>21</v>
      </c>
      <c r="H1955" t="s">
        <v>36</v>
      </c>
      <c r="I1955" t="s">
        <v>84</v>
      </c>
      <c r="J1955" t="s">
        <v>96</v>
      </c>
    </row>
    <row r="1956" spans="1:10">
      <c r="A1956" t="str">
        <f t="shared" si="60"/>
        <v>Vincent GROSSTEFFAN</v>
      </c>
      <c r="B1956" t="str">
        <f t="shared" si="61"/>
        <v>VINEUIL SPORTS TRIATHLON Senior</v>
      </c>
      <c r="C1956" t="s">
        <v>5094</v>
      </c>
      <c r="D1956" t="s">
        <v>623</v>
      </c>
      <c r="E1956" t="s">
        <v>5093</v>
      </c>
      <c r="F1956" t="s">
        <v>5092</v>
      </c>
      <c r="G1956" t="s">
        <v>21</v>
      </c>
      <c r="H1956" t="s">
        <v>36</v>
      </c>
      <c r="I1956" t="s">
        <v>84</v>
      </c>
      <c r="J1956" t="s">
        <v>83</v>
      </c>
    </row>
    <row r="1957" spans="1:10">
      <c r="A1957" t="str">
        <f t="shared" si="60"/>
        <v>Christine JAMES PRUDHOMME</v>
      </c>
      <c r="B1957" t="str">
        <f t="shared" si="61"/>
        <v>VINEUIL SPORTS TRIATHLON Vétéran</v>
      </c>
      <c r="C1957" t="s">
        <v>5091</v>
      </c>
      <c r="D1957" t="s">
        <v>3493</v>
      </c>
      <c r="E1957" t="s">
        <v>5090</v>
      </c>
      <c r="F1957" t="s">
        <v>5089</v>
      </c>
      <c r="G1957" t="s">
        <v>120</v>
      </c>
      <c r="H1957" t="s">
        <v>36</v>
      </c>
      <c r="I1957" t="s">
        <v>84</v>
      </c>
      <c r="J1957" t="s">
        <v>96</v>
      </c>
    </row>
    <row r="1958" spans="1:10">
      <c r="A1958" t="str">
        <f t="shared" si="60"/>
        <v>Gregory JOUZEAU</v>
      </c>
      <c r="B1958" t="str">
        <f t="shared" si="61"/>
        <v>VINEUIL SPORTS TRIATHLON Vétéran</v>
      </c>
      <c r="C1958" t="s">
        <v>5088</v>
      </c>
      <c r="D1958" t="s">
        <v>2210</v>
      </c>
      <c r="E1958" t="s">
        <v>5087</v>
      </c>
      <c r="F1958" t="s">
        <v>5086</v>
      </c>
      <c r="G1958" t="s">
        <v>21</v>
      </c>
      <c r="H1958" t="s">
        <v>36</v>
      </c>
      <c r="I1958" t="s">
        <v>84</v>
      </c>
      <c r="J1958" t="s">
        <v>96</v>
      </c>
    </row>
    <row r="1959" spans="1:10">
      <c r="A1959" t="str">
        <f t="shared" si="60"/>
        <v>Benoit LARCHER</v>
      </c>
      <c r="B1959" t="str">
        <f t="shared" si="61"/>
        <v>VINEUIL SPORTS TRIATHLON Senior</v>
      </c>
      <c r="C1959" t="s">
        <v>5085</v>
      </c>
      <c r="D1959" t="s">
        <v>1165</v>
      </c>
      <c r="E1959" t="s">
        <v>5084</v>
      </c>
      <c r="F1959" t="s">
        <v>5083</v>
      </c>
      <c r="G1959" t="s">
        <v>21</v>
      </c>
      <c r="H1959" t="s">
        <v>36</v>
      </c>
      <c r="I1959" t="s">
        <v>115</v>
      </c>
      <c r="J1959" t="s">
        <v>83</v>
      </c>
    </row>
    <row r="1960" spans="1:10">
      <c r="A1960" t="str">
        <f t="shared" si="60"/>
        <v>Severine LEBAS</v>
      </c>
      <c r="B1960" t="str">
        <f t="shared" si="61"/>
        <v>VINEUIL SPORTS TRIATHLON Vétéran</v>
      </c>
      <c r="C1960" t="s">
        <v>5082</v>
      </c>
      <c r="D1960" t="s">
        <v>3547</v>
      </c>
      <c r="E1960" t="s">
        <v>5081</v>
      </c>
      <c r="F1960" t="s">
        <v>5080</v>
      </c>
      <c r="G1960" t="s">
        <v>120</v>
      </c>
      <c r="H1960" t="s">
        <v>36</v>
      </c>
      <c r="I1960" t="s">
        <v>84</v>
      </c>
      <c r="J1960" t="s">
        <v>96</v>
      </c>
    </row>
    <row r="1961" spans="1:10">
      <c r="A1961" t="str">
        <f t="shared" si="60"/>
        <v>Marion MABILAIS</v>
      </c>
      <c r="B1961" t="str">
        <f t="shared" si="61"/>
        <v>VINEUIL SPORTS TRIATHLON Senior</v>
      </c>
      <c r="C1961" t="s">
        <v>5079</v>
      </c>
      <c r="D1961" t="s">
        <v>954</v>
      </c>
      <c r="E1961" t="s">
        <v>5078</v>
      </c>
      <c r="F1961" t="s">
        <v>4723</v>
      </c>
      <c r="G1961" t="s">
        <v>120</v>
      </c>
      <c r="H1961" t="s">
        <v>36</v>
      </c>
      <c r="I1961" t="s">
        <v>84</v>
      </c>
      <c r="J1961" t="s">
        <v>83</v>
      </c>
    </row>
    <row r="1962" spans="1:10">
      <c r="A1962" t="str">
        <f t="shared" si="60"/>
        <v>Arnaud MARCHAIS</v>
      </c>
      <c r="B1962" t="str">
        <f t="shared" si="61"/>
        <v>VINEUIL SPORTS TRIATHLON Senior</v>
      </c>
      <c r="C1962" t="s">
        <v>5077</v>
      </c>
      <c r="D1962" t="s">
        <v>769</v>
      </c>
      <c r="E1962" t="s">
        <v>5076</v>
      </c>
      <c r="F1962" t="s">
        <v>5075</v>
      </c>
      <c r="G1962" t="s">
        <v>21</v>
      </c>
      <c r="H1962" t="s">
        <v>36</v>
      </c>
      <c r="I1962" t="s">
        <v>84</v>
      </c>
      <c r="J1962" t="s">
        <v>83</v>
      </c>
    </row>
    <row r="1963" spans="1:10">
      <c r="A1963" t="str">
        <f t="shared" si="60"/>
        <v>Celine MESURON</v>
      </c>
      <c r="B1963" t="str">
        <f t="shared" si="61"/>
        <v>VINEUIL SPORTS TRIATHLON Vétéran</v>
      </c>
      <c r="C1963" t="s">
        <v>5074</v>
      </c>
      <c r="D1963" t="s">
        <v>163</v>
      </c>
      <c r="E1963" t="s">
        <v>5073</v>
      </c>
      <c r="F1963" t="s">
        <v>5072</v>
      </c>
      <c r="G1963" t="s">
        <v>120</v>
      </c>
      <c r="H1963" t="s">
        <v>36</v>
      </c>
      <c r="I1963" t="s">
        <v>84</v>
      </c>
      <c r="J1963" t="s">
        <v>96</v>
      </c>
    </row>
    <row r="1964" spans="1:10">
      <c r="A1964" t="str">
        <f t="shared" si="60"/>
        <v>JULIEN SABATER</v>
      </c>
      <c r="B1964" t="str">
        <f t="shared" si="61"/>
        <v>VINEUIL SPORTS TRIATHLON Vétéran</v>
      </c>
      <c r="C1964" t="s">
        <v>5071</v>
      </c>
      <c r="D1964" t="s">
        <v>1943</v>
      </c>
      <c r="E1964" t="s">
        <v>5070</v>
      </c>
      <c r="F1964" t="s">
        <v>5069</v>
      </c>
      <c r="G1964" t="s">
        <v>21</v>
      </c>
      <c r="H1964" t="s">
        <v>36</v>
      </c>
      <c r="I1964" t="s">
        <v>84</v>
      </c>
      <c r="J1964" t="s">
        <v>96</v>
      </c>
    </row>
    <row r="1965" spans="1:10">
      <c r="A1965" t="str">
        <f t="shared" si="60"/>
        <v>MATHIEU BADELIER</v>
      </c>
      <c r="B1965" t="str">
        <f t="shared" si="61"/>
        <v xml:space="preserve"> Senior</v>
      </c>
      <c r="C1965" t="s">
        <v>5068</v>
      </c>
      <c r="D1965" t="s">
        <v>2487</v>
      </c>
      <c r="E1965" t="s">
        <v>5067</v>
      </c>
      <c r="F1965" t="s">
        <v>5066</v>
      </c>
      <c r="G1965" t="s">
        <v>21</v>
      </c>
      <c r="I1965" t="s">
        <v>5021</v>
      </c>
      <c r="J1965" t="s">
        <v>83</v>
      </c>
    </row>
    <row r="1966" spans="1:10">
      <c r="A1966" t="str">
        <f t="shared" si="60"/>
        <v>LAURENT BERTHELOT</v>
      </c>
      <c r="B1966" t="str">
        <f t="shared" si="61"/>
        <v xml:space="preserve"> Vétéran</v>
      </c>
      <c r="C1966" t="s">
        <v>5065</v>
      </c>
      <c r="D1966" t="s">
        <v>852</v>
      </c>
      <c r="E1966" t="s">
        <v>2628</v>
      </c>
      <c r="F1966" t="s">
        <v>5064</v>
      </c>
      <c r="G1966" t="s">
        <v>21</v>
      </c>
      <c r="I1966" t="s">
        <v>5021</v>
      </c>
      <c r="J1966" t="s">
        <v>96</v>
      </c>
    </row>
    <row r="1967" spans="1:10">
      <c r="A1967" t="str">
        <f t="shared" si="60"/>
        <v xml:space="preserve">Cecile BOURGAIN </v>
      </c>
      <c r="B1967" t="str">
        <f t="shared" si="61"/>
        <v xml:space="preserve"> Vétéran</v>
      </c>
      <c r="C1967" t="s">
        <v>5063</v>
      </c>
      <c r="D1967" t="s">
        <v>384</v>
      </c>
      <c r="E1967" t="s">
        <v>5062</v>
      </c>
      <c r="F1967" t="s">
        <v>5061</v>
      </c>
      <c r="G1967" t="s">
        <v>120</v>
      </c>
      <c r="I1967" t="s">
        <v>5021</v>
      </c>
      <c r="J1967" t="s">
        <v>96</v>
      </c>
    </row>
    <row r="1968" spans="1:10">
      <c r="A1968" t="str">
        <f t="shared" si="60"/>
        <v>Mamoun CHATI</v>
      </c>
      <c r="B1968" t="str">
        <f t="shared" si="61"/>
        <v xml:space="preserve"> Senior</v>
      </c>
      <c r="C1968" t="s">
        <v>5060</v>
      </c>
      <c r="D1968" t="s">
        <v>5059</v>
      </c>
      <c r="E1968" t="s">
        <v>5058</v>
      </c>
      <c r="F1968" t="s">
        <v>5057</v>
      </c>
      <c r="G1968" t="s">
        <v>21</v>
      </c>
      <c r="I1968" t="s">
        <v>5021</v>
      </c>
      <c r="J1968" t="s">
        <v>83</v>
      </c>
    </row>
    <row r="1969" spans="1:10">
      <c r="A1969" t="str">
        <f t="shared" si="60"/>
        <v>Christophe CHEVRIER</v>
      </c>
      <c r="B1969" t="str">
        <f t="shared" si="61"/>
        <v xml:space="preserve"> Vétéran</v>
      </c>
      <c r="C1969" t="s">
        <v>5056</v>
      </c>
      <c r="D1969" t="s">
        <v>431</v>
      </c>
      <c r="E1969" t="s">
        <v>5055</v>
      </c>
      <c r="F1969" t="s">
        <v>5054</v>
      </c>
      <c r="G1969" t="s">
        <v>21</v>
      </c>
      <c r="I1969" t="s">
        <v>5021</v>
      </c>
      <c r="J1969" t="s">
        <v>96</v>
      </c>
    </row>
    <row r="1970" spans="1:10">
      <c r="A1970" t="str">
        <f t="shared" si="60"/>
        <v>Samuel COQUILLON</v>
      </c>
      <c r="B1970" t="str">
        <f t="shared" si="61"/>
        <v xml:space="preserve"> Vétéran</v>
      </c>
      <c r="C1970" t="s">
        <v>5053</v>
      </c>
      <c r="D1970" t="s">
        <v>914</v>
      </c>
      <c r="E1970" t="s">
        <v>5052</v>
      </c>
      <c r="F1970" t="s">
        <v>5051</v>
      </c>
      <c r="G1970" t="s">
        <v>21</v>
      </c>
      <c r="I1970" t="s">
        <v>5021</v>
      </c>
      <c r="J1970" t="s">
        <v>96</v>
      </c>
    </row>
    <row r="1971" spans="1:10">
      <c r="A1971" t="str">
        <f t="shared" si="60"/>
        <v>Jeremy COURT</v>
      </c>
      <c r="B1971" t="str">
        <f t="shared" si="61"/>
        <v xml:space="preserve"> Senior</v>
      </c>
      <c r="C1971" t="s">
        <v>5050</v>
      </c>
      <c r="D1971" t="s">
        <v>530</v>
      </c>
      <c r="E1971" t="s">
        <v>5049</v>
      </c>
      <c r="F1971" t="s">
        <v>5048</v>
      </c>
      <c r="G1971" t="s">
        <v>21</v>
      </c>
      <c r="I1971" t="s">
        <v>5021</v>
      </c>
      <c r="J1971" t="s">
        <v>83</v>
      </c>
    </row>
    <row r="1972" spans="1:10">
      <c r="A1972" t="str">
        <f t="shared" si="60"/>
        <v>JACKY DUROCHER</v>
      </c>
      <c r="B1972" t="str">
        <f t="shared" si="61"/>
        <v xml:space="preserve"> Vétéran</v>
      </c>
      <c r="C1972" t="s">
        <v>5047</v>
      </c>
      <c r="D1972" t="s">
        <v>4534</v>
      </c>
      <c r="E1972" t="s">
        <v>5046</v>
      </c>
      <c r="F1972" t="s">
        <v>5045</v>
      </c>
      <c r="G1972" t="s">
        <v>21</v>
      </c>
      <c r="I1972" t="s">
        <v>5021</v>
      </c>
      <c r="J1972" t="s">
        <v>96</v>
      </c>
    </row>
    <row r="1973" spans="1:10">
      <c r="A1973" t="str">
        <f t="shared" si="60"/>
        <v>Bernard DUSSOUR</v>
      </c>
      <c r="B1973" t="str">
        <f t="shared" si="61"/>
        <v xml:space="preserve"> Vétéran</v>
      </c>
      <c r="C1973" t="s">
        <v>5044</v>
      </c>
      <c r="D1973" t="s">
        <v>5043</v>
      </c>
      <c r="E1973" t="s">
        <v>5042</v>
      </c>
      <c r="F1973" t="s">
        <v>5041</v>
      </c>
      <c r="G1973" t="s">
        <v>21</v>
      </c>
      <c r="I1973" t="s">
        <v>5021</v>
      </c>
      <c r="J1973" t="s">
        <v>96</v>
      </c>
    </row>
    <row r="1974" spans="1:10">
      <c r="A1974" t="str">
        <f t="shared" si="60"/>
        <v>BRUNO FOUQUET</v>
      </c>
      <c r="B1974" t="str">
        <f t="shared" si="61"/>
        <v xml:space="preserve"> Vétéran</v>
      </c>
      <c r="C1974" t="s">
        <v>5040</v>
      </c>
      <c r="D1974" t="s">
        <v>780</v>
      </c>
      <c r="E1974" t="s">
        <v>5039</v>
      </c>
      <c r="F1974" t="s">
        <v>5038</v>
      </c>
      <c r="G1974" t="s">
        <v>21</v>
      </c>
      <c r="I1974" t="s">
        <v>5021</v>
      </c>
      <c r="J1974" t="s">
        <v>96</v>
      </c>
    </row>
    <row r="1975" spans="1:10">
      <c r="A1975" t="str">
        <f t="shared" si="60"/>
        <v>Florence GAUTHIER</v>
      </c>
      <c r="B1975" t="str">
        <f t="shared" si="61"/>
        <v xml:space="preserve"> Vétéran</v>
      </c>
      <c r="C1975" t="s">
        <v>5037</v>
      </c>
      <c r="D1975" t="s">
        <v>3612</v>
      </c>
      <c r="E1975" t="s">
        <v>2103</v>
      </c>
      <c r="F1975" t="s">
        <v>5036</v>
      </c>
      <c r="G1975" t="s">
        <v>120</v>
      </c>
      <c r="I1975" t="s">
        <v>5021</v>
      </c>
      <c r="J1975" t="s">
        <v>96</v>
      </c>
    </row>
    <row r="1976" spans="1:10">
      <c r="A1976" t="str">
        <f t="shared" si="60"/>
        <v>Marc JOYEAU</v>
      </c>
      <c r="B1976" t="str">
        <f t="shared" si="61"/>
        <v xml:space="preserve"> Vétéran</v>
      </c>
      <c r="C1976" t="s">
        <v>5035</v>
      </c>
      <c r="D1976" t="s">
        <v>511</v>
      </c>
      <c r="E1976" t="s">
        <v>5034</v>
      </c>
      <c r="F1976" t="s">
        <v>5033</v>
      </c>
      <c r="G1976" t="s">
        <v>21</v>
      </c>
      <c r="I1976" t="s">
        <v>5021</v>
      </c>
      <c r="J1976" t="s">
        <v>96</v>
      </c>
    </row>
    <row r="1977" spans="1:10">
      <c r="A1977" t="str">
        <f t="shared" si="60"/>
        <v>Damien LABRY</v>
      </c>
      <c r="B1977" t="str">
        <f t="shared" si="61"/>
        <v xml:space="preserve"> Vétéran</v>
      </c>
      <c r="C1977" t="s">
        <v>5032</v>
      </c>
      <c r="D1977" t="s">
        <v>1139</v>
      </c>
      <c r="E1977" t="s">
        <v>5031</v>
      </c>
      <c r="F1977" t="s">
        <v>5030</v>
      </c>
      <c r="G1977" t="s">
        <v>21</v>
      </c>
      <c r="I1977" t="s">
        <v>5021</v>
      </c>
      <c r="J1977" t="s">
        <v>96</v>
      </c>
    </row>
    <row r="1978" spans="1:10">
      <c r="A1978" t="str">
        <f t="shared" si="60"/>
        <v>Renald LECLAIR</v>
      </c>
      <c r="B1978" t="str">
        <f t="shared" si="61"/>
        <v xml:space="preserve"> Vétéran</v>
      </c>
      <c r="C1978" t="s">
        <v>5029</v>
      </c>
      <c r="D1978" t="s">
        <v>5028</v>
      </c>
      <c r="E1978" t="s">
        <v>5027</v>
      </c>
      <c r="F1978" t="s">
        <v>5026</v>
      </c>
      <c r="G1978" t="s">
        <v>21</v>
      </c>
      <c r="I1978" t="s">
        <v>5021</v>
      </c>
      <c r="J1978" t="s">
        <v>96</v>
      </c>
    </row>
    <row r="1979" spans="1:10">
      <c r="A1979" t="str">
        <f t="shared" si="60"/>
        <v>Gerald MASSE</v>
      </c>
      <c r="B1979" t="str">
        <f t="shared" si="61"/>
        <v xml:space="preserve"> Vétéran</v>
      </c>
      <c r="C1979" t="s">
        <v>5025</v>
      </c>
      <c r="D1979" t="s">
        <v>5024</v>
      </c>
      <c r="E1979" t="s">
        <v>5023</v>
      </c>
      <c r="F1979" t="s">
        <v>5022</v>
      </c>
      <c r="G1979" t="s">
        <v>21</v>
      </c>
      <c r="I1979" t="s">
        <v>5021</v>
      </c>
      <c r="J1979" t="s">
        <v>96</v>
      </c>
    </row>
    <row r="2071" spans="1:2">
      <c r="A2071" t="str">
        <f t="shared" ref="A2071:A2122" si="62">CONCATENATE(D2071," ",E2071)</f>
        <v xml:space="preserve"> </v>
      </c>
      <c r="B2071" t="str">
        <f t="shared" ref="B2071:B2122" si="63">CONCATENATE(H2071," ",J2071)</f>
        <v xml:space="preserve"> </v>
      </c>
    </row>
    <row r="2072" spans="1:2">
      <c r="A2072" t="str">
        <f t="shared" si="62"/>
        <v xml:space="preserve"> </v>
      </c>
      <c r="B2072" t="str">
        <f t="shared" si="63"/>
        <v xml:space="preserve"> </v>
      </c>
    </row>
    <row r="2073" spans="1:2">
      <c r="A2073" t="str">
        <f t="shared" si="62"/>
        <v xml:space="preserve"> </v>
      </c>
      <c r="B2073" t="str">
        <f t="shared" si="63"/>
        <v xml:space="preserve"> </v>
      </c>
    </row>
    <row r="2074" spans="1:2">
      <c r="A2074" t="str">
        <f t="shared" si="62"/>
        <v xml:space="preserve"> </v>
      </c>
      <c r="B2074" t="str">
        <f t="shared" si="63"/>
        <v xml:space="preserve"> </v>
      </c>
    </row>
    <row r="2075" spans="1:2">
      <c r="A2075" t="str">
        <f t="shared" si="62"/>
        <v xml:space="preserve"> </v>
      </c>
      <c r="B2075" t="str">
        <f t="shared" si="63"/>
        <v xml:space="preserve"> </v>
      </c>
    </row>
    <row r="2076" spans="1:2">
      <c r="A2076" t="str">
        <f t="shared" si="62"/>
        <v xml:space="preserve"> </v>
      </c>
      <c r="B2076" t="str">
        <f t="shared" si="63"/>
        <v xml:space="preserve"> </v>
      </c>
    </row>
    <row r="2077" spans="1:2">
      <c r="A2077" t="str">
        <f t="shared" si="62"/>
        <v xml:space="preserve"> </v>
      </c>
      <c r="B2077" t="str">
        <f t="shared" si="63"/>
        <v xml:space="preserve"> </v>
      </c>
    </row>
    <row r="2078" spans="1:2">
      <c r="A2078" t="str">
        <f t="shared" si="62"/>
        <v xml:space="preserve"> </v>
      </c>
      <c r="B2078" t="str">
        <f t="shared" si="63"/>
        <v xml:space="preserve"> </v>
      </c>
    </row>
    <row r="2079" spans="1:2">
      <c r="A2079" t="str">
        <f t="shared" si="62"/>
        <v xml:space="preserve"> </v>
      </c>
      <c r="B2079" t="str">
        <f t="shared" si="63"/>
        <v xml:space="preserve"> </v>
      </c>
    </row>
    <row r="2080" spans="1:2">
      <c r="A2080" t="str">
        <f t="shared" si="62"/>
        <v xml:space="preserve"> </v>
      </c>
      <c r="B2080" t="str">
        <f t="shared" si="63"/>
        <v xml:space="preserve"> </v>
      </c>
    </row>
    <row r="2081" spans="1:2">
      <c r="A2081" t="str">
        <f t="shared" si="62"/>
        <v xml:space="preserve"> </v>
      </c>
      <c r="B2081" t="str">
        <f t="shared" si="63"/>
        <v xml:space="preserve"> </v>
      </c>
    </row>
    <row r="2082" spans="1:2">
      <c r="A2082" t="str">
        <f t="shared" si="62"/>
        <v xml:space="preserve"> </v>
      </c>
      <c r="B2082" t="str">
        <f t="shared" si="63"/>
        <v xml:space="preserve"> </v>
      </c>
    </row>
    <row r="2083" spans="1:2">
      <c r="A2083" t="str">
        <f t="shared" si="62"/>
        <v xml:space="preserve"> </v>
      </c>
      <c r="B2083" t="str">
        <f t="shared" si="63"/>
        <v xml:space="preserve"> </v>
      </c>
    </row>
    <row r="2084" spans="1:2">
      <c r="A2084" t="str">
        <f t="shared" si="62"/>
        <v xml:space="preserve"> </v>
      </c>
      <c r="B2084" t="str">
        <f t="shared" si="63"/>
        <v xml:space="preserve"> </v>
      </c>
    </row>
    <row r="2085" spans="1:2">
      <c r="A2085" t="str">
        <f t="shared" si="62"/>
        <v xml:space="preserve"> </v>
      </c>
      <c r="B2085" t="str">
        <f t="shared" si="63"/>
        <v xml:space="preserve"> </v>
      </c>
    </row>
    <row r="2086" spans="1:2">
      <c r="A2086" t="str">
        <f t="shared" si="62"/>
        <v xml:space="preserve"> </v>
      </c>
      <c r="B2086" t="str">
        <f t="shared" si="63"/>
        <v xml:space="preserve"> </v>
      </c>
    </row>
    <row r="2087" spans="1:2">
      <c r="A2087" t="str">
        <f t="shared" si="62"/>
        <v xml:space="preserve"> </v>
      </c>
      <c r="B2087" t="str">
        <f t="shared" si="63"/>
        <v xml:space="preserve"> </v>
      </c>
    </row>
    <row r="2088" spans="1:2">
      <c r="A2088" t="str">
        <f t="shared" si="62"/>
        <v xml:space="preserve"> </v>
      </c>
      <c r="B2088" t="str">
        <f t="shared" si="63"/>
        <v xml:space="preserve"> </v>
      </c>
    </row>
    <row r="2089" spans="1:2">
      <c r="A2089" t="str">
        <f t="shared" si="62"/>
        <v xml:space="preserve"> </v>
      </c>
      <c r="B2089" t="str">
        <f t="shared" si="63"/>
        <v xml:space="preserve"> </v>
      </c>
    </row>
    <row r="2090" spans="1:2">
      <c r="A2090" t="str">
        <f t="shared" si="62"/>
        <v xml:space="preserve"> </v>
      </c>
      <c r="B2090" t="str">
        <f t="shared" si="63"/>
        <v xml:space="preserve"> </v>
      </c>
    </row>
    <row r="2091" spans="1:2">
      <c r="A2091" t="str">
        <f t="shared" si="62"/>
        <v xml:space="preserve"> </v>
      </c>
      <c r="B2091" t="str">
        <f t="shared" si="63"/>
        <v xml:space="preserve"> </v>
      </c>
    </row>
    <row r="2092" spans="1:2">
      <c r="A2092" t="str">
        <f t="shared" si="62"/>
        <v xml:space="preserve"> </v>
      </c>
      <c r="B2092" t="str">
        <f t="shared" si="63"/>
        <v xml:space="preserve"> </v>
      </c>
    </row>
    <row r="2093" spans="1:2">
      <c r="A2093" t="str">
        <f t="shared" si="62"/>
        <v xml:space="preserve"> </v>
      </c>
      <c r="B2093" t="str">
        <f t="shared" si="63"/>
        <v xml:space="preserve"> </v>
      </c>
    </row>
    <row r="2094" spans="1:2">
      <c r="A2094" t="str">
        <f t="shared" si="62"/>
        <v xml:space="preserve"> </v>
      </c>
      <c r="B2094" t="str">
        <f t="shared" si="63"/>
        <v xml:space="preserve"> </v>
      </c>
    </row>
    <row r="2095" spans="1:2">
      <c r="A2095" t="str">
        <f t="shared" si="62"/>
        <v xml:space="preserve"> </v>
      </c>
      <c r="B2095" t="str">
        <f t="shared" si="63"/>
        <v xml:space="preserve"> </v>
      </c>
    </row>
    <row r="2096" spans="1:2">
      <c r="A2096" t="str">
        <f t="shared" si="62"/>
        <v xml:space="preserve"> </v>
      </c>
      <c r="B2096" t="str">
        <f t="shared" si="63"/>
        <v xml:space="preserve"> </v>
      </c>
    </row>
    <row r="2097" spans="1:2">
      <c r="A2097" t="str">
        <f t="shared" si="62"/>
        <v xml:space="preserve"> </v>
      </c>
      <c r="B2097" t="str">
        <f t="shared" si="63"/>
        <v xml:space="preserve"> </v>
      </c>
    </row>
    <row r="2098" spans="1:2">
      <c r="A2098" t="str">
        <f t="shared" si="62"/>
        <v xml:space="preserve"> </v>
      </c>
      <c r="B2098" t="str">
        <f t="shared" si="63"/>
        <v xml:space="preserve"> </v>
      </c>
    </row>
    <row r="2099" spans="1:2">
      <c r="A2099" t="str">
        <f t="shared" si="62"/>
        <v xml:space="preserve"> </v>
      </c>
      <c r="B2099" t="str">
        <f t="shared" si="63"/>
        <v xml:space="preserve"> </v>
      </c>
    </row>
    <row r="2100" spans="1:2">
      <c r="A2100" t="str">
        <f t="shared" si="62"/>
        <v xml:space="preserve"> </v>
      </c>
      <c r="B2100" t="str">
        <f t="shared" si="63"/>
        <v xml:space="preserve"> </v>
      </c>
    </row>
    <row r="2101" spans="1:2">
      <c r="A2101" t="str">
        <f t="shared" si="62"/>
        <v xml:space="preserve"> </v>
      </c>
      <c r="B2101" t="str">
        <f t="shared" si="63"/>
        <v xml:space="preserve"> </v>
      </c>
    </row>
    <row r="2102" spans="1:2">
      <c r="A2102" t="str">
        <f t="shared" si="62"/>
        <v xml:space="preserve"> </v>
      </c>
      <c r="B2102" t="str">
        <f t="shared" si="63"/>
        <v xml:space="preserve"> </v>
      </c>
    </row>
    <row r="2103" spans="1:2">
      <c r="A2103" t="str">
        <f t="shared" si="62"/>
        <v xml:space="preserve"> </v>
      </c>
      <c r="B2103" t="str">
        <f t="shared" si="63"/>
        <v xml:space="preserve"> </v>
      </c>
    </row>
    <row r="2104" spans="1:2">
      <c r="A2104" t="str">
        <f t="shared" si="62"/>
        <v xml:space="preserve"> </v>
      </c>
      <c r="B2104" t="str">
        <f t="shared" si="63"/>
        <v xml:space="preserve"> </v>
      </c>
    </row>
    <row r="2105" spans="1:2">
      <c r="A2105" t="str">
        <f t="shared" si="62"/>
        <v xml:space="preserve"> </v>
      </c>
      <c r="B2105" t="str">
        <f t="shared" si="63"/>
        <v xml:space="preserve"> </v>
      </c>
    </row>
    <row r="2106" spans="1:2">
      <c r="A2106" t="str">
        <f t="shared" si="62"/>
        <v xml:space="preserve"> </v>
      </c>
      <c r="B2106" t="str">
        <f t="shared" si="63"/>
        <v xml:space="preserve"> </v>
      </c>
    </row>
    <row r="2107" spans="1:2">
      <c r="A2107" t="str">
        <f t="shared" si="62"/>
        <v xml:space="preserve"> </v>
      </c>
      <c r="B2107" t="str">
        <f t="shared" si="63"/>
        <v xml:space="preserve"> </v>
      </c>
    </row>
    <row r="2108" spans="1:2">
      <c r="A2108" t="str">
        <f t="shared" si="62"/>
        <v xml:space="preserve"> </v>
      </c>
      <c r="B2108" t="str">
        <f t="shared" si="63"/>
        <v xml:space="preserve"> </v>
      </c>
    </row>
    <row r="2109" spans="1:2">
      <c r="A2109" t="str">
        <f t="shared" si="62"/>
        <v xml:space="preserve"> </v>
      </c>
      <c r="B2109" t="str">
        <f t="shared" si="63"/>
        <v xml:space="preserve"> </v>
      </c>
    </row>
    <row r="2110" spans="1:2">
      <c r="A2110" t="str">
        <f t="shared" si="62"/>
        <v xml:space="preserve"> </v>
      </c>
      <c r="B2110" t="str">
        <f t="shared" si="63"/>
        <v xml:space="preserve"> </v>
      </c>
    </row>
    <row r="2111" spans="1:2">
      <c r="A2111" t="str">
        <f t="shared" si="62"/>
        <v xml:space="preserve"> </v>
      </c>
      <c r="B2111" t="str">
        <f t="shared" si="63"/>
        <v xml:space="preserve"> </v>
      </c>
    </row>
    <row r="2112" spans="1:2">
      <c r="A2112" t="str">
        <f t="shared" si="62"/>
        <v xml:space="preserve"> </v>
      </c>
      <c r="B2112" t="str">
        <f t="shared" si="63"/>
        <v xml:space="preserve"> </v>
      </c>
    </row>
    <row r="2113" spans="1:2">
      <c r="A2113" t="str">
        <f t="shared" si="62"/>
        <v xml:space="preserve"> </v>
      </c>
      <c r="B2113" t="str">
        <f t="shared" si="63"/>
        <v xml:space="preserve"> </v>
      </c>
    </row>
    <row r="2114" spans="1:2">
      <c r="A2114" t="str">
        <f t="shared" si="62"/>
        <v xml:space="preserve"> </v>
      </c>
      <c r="B2114" t="str">
        <f t="shared" si="63"/>
        <v xml:space="preserve"> </v>
      </c>
    </row>
    <row r="2115" spans="1:2">
      <c r="A2115" t="str">
        <f t="shared" si="62"/>
        <v xml:space="preserve"> </v>
      </c>
      <c r="B2115" t="str">
        <f t="shared" si="63"/>
        <v xml:space="preserve"> </v>
      </c>
    </row>
    <row r="2116" spans="1:2">
      <c r="A2116" t="str">
        <f t="shared" si="62"/>
        <v xml:space="preserve"> </v>
      </c>
      <c r="B2116" t="str">
        <f t="shared" si="63"/>
        <v xml:space="preserve"> </v>
      </c>
    </row>
    <row r="2117" spans="1:2">
      <c r="A2117" t="str">
        <f t="shared" si="62"/>
        <v xml:space="preserve"> </v>
      </c>
      <c r="B2117" t="str">
        <f t="shared" si="63"/>
        <v xml:space="preserve"> </v>
      </c>
    </row>
    <row r="2118" spans="1:2">
      <c r="A2118" t="str">
        <f t="shared" si="62"/>
        <v xml:space="preserve"> </v>
      </c>
      <c r="B2118" t="str">
        <f t="shared" si="63"/>
        <v xml:space="preserve"> </v>
      </c>
    </row>
    <row r="2119" spans="1:2">
      <c r="A2119" t="str">
        <f t="shared" si="62"/>
        <v xml:space="preserve"> </v>
      </c>
      <c r="B2119" t="str">
        <f t="shared" si="63"/>
        <v xml:space="preserve"> </v>
      </c>
    </row>
    <row r="2120" spans="1:2">
      <c r="A2120" t="str">
        <f t="shared" si="62"/>
        <v xml:space="preserve"> </v>
      </c>
      <c r="B2120" t="str">
        <f t="shared" si="63"/>
        <v xml:space="preserve"> </v>
      </c>
    </row>
    <row r="2121" spans="1:2">
      <c r="A2121" t="str">
        <f t="shared" si="62"/>
        <v xml:space="preserve"> </v>
      </c>
      <c r="B2121" t="str">
        <f t="shared" si="63"/>
        <v xml:space="preserve"> </v>
      </c>
    </row>
    <row r="2122" spans="1:2">
      <c r="A2122" t="str">
        <f t="shared" si="62"/>
        <v xml:space="preserve"> </v>
      </c>
      <c r="B2122" t="str">
        <f t="shared" si="63"/>
        <v xml:space="preserve"> </v>
      </c>
    </row>
  </sheetData>
  <autoFilter ref="A1:L1979" xr:uid="{00000000-0001-0000-0200-000000000000}"/>
  <pageMargins left="0.7" right="0.7" top="0.75" bottom="0.75" header="0.3" footer="0.3"/>
  <pageSetup paperSize="9" orientation="portrait" r:id="rId1"/>
  <headerFooter>
    <oddFooter>&amp;C&amp;1#&amp;"Calibri"&amp;10&amp;K0078D7C1 - Interne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Feuil4"/>
  <dimension ref="A1:I35"/>
  <sheetViews>
    <sheetView workbookViewId="0">
      <selection activeCell="F32" sqref="F32"/>
    </sheetView>
  </sheetViews>
  <sheetFormatPr baseColWidth="10" defaultColWidth="10.6640625" defaultRowHeight="15"/>
  <cols>
    <col min="1" max="1" width="62.6640625" bestFit="1" customWidth="1"/>
    <col min="5" max="5" width="37.33203125" bestFit="1" customWidth="1"/>
    <col min="6" max="6" width="13.83203125" bestFit="1" customWidth="1"/>
    <col min="7" max="7" width="25.83203125" bestFit="1" customWidth="1"/>
    <col min="8" max="9" width="35.5" bestFit="1" customWidth="1"/>
  </cols>
  <sheetData>
    <row r="1" spans="1:9">
      <c r="A1" s="10" t="s">
        <v>41</v>
      </c>
      <c r="D1" s="16" t="s">
        <v>46</v>
      </c>
      <c r="E1" s="16" t="s">
        <v>47</v>
      </c>
      <c r="F1" s="16" t="s">
        <v>48</v>
      </c>
      <c r="G1" s="16" t="s">
        <v>49</v>
      </c>
      <c r="H1" s="16" t="s">
        <v>50</v>
      </c>
      <c r="I1" s="16" t="s">
        <v>51</v>
      </c>
    </row>
    <row r="2" spans="1:9" ht="16">
      <c r="A2" s="17" t="s">
        <v>37</v>
      </c>
      <c r="D2" s="13"/>
      <c r="E2" s="13"/>
      <c r="F2" s="14"/>
      <c r="G2" s="13"/>
      <c r="H2" s="1"/>
      <c r="I2" s="15"/>
    </row>
    <row r="3" spans="1:9" ht="16">
      <c r="A3" s="17" t="s">
        <v>79</v>
      </c>
      <c r="D3" s="13">
        <v>2</v>
      </c>
      <c r="E3" s="13" t="s">
        <v>52</v>
      </c>
      <c r="F3" s="14">
        <v>44962</v>
      </c>
      <c r="G3" s="13" t="s">
        <v>57</v>
      </c>
      <c r="H3" s="1" t="s">
        <v>25</v>
      </c>
      <c r="I3" s="15" t="s">
        <v>65</v>
      </c>
    </row>
    <row r="4" spans="1:9" ht="16">
      <c r="A4" s="17" t="s">
        <v>29</v>
      </c>
      <c r="D4" s="13">
        <v>3</v>
      </c>
      <c r="E4" s="13" t="s">
        <v>101</v>
      </c>
      <c r="F4" s="14">
        <v>44989</v>
      </c>
      <c r="G4" s="13" t="s">
        <v>62</v>
      </c>
      <c r="H4" s="1" t="s">
        <v>27</v>
      </c>
      <c r="I4" s="15" t="s">
        <v>68</v>
      </c>
    </row>
    <row r="5" spans="1:9" ht="16">
      <c r="A5" s="17" t="s">
        <v>97</v>
      </c>
      <c r="D5" s="13">
        <v>4</v>
      </c>
      <c r="E5" s="13" t="s">
        <v>54</v>
      </c>
      <c r="F5" s="14">
        <v>44997</v>
      </c>
      <c r="G5" s="13" t="s">
        <v>59</v>
      </c>
      <c r="H5" s="1" t="s">
        <v>19</v>
      </c>
      <c r="I5" s="15" t="s">
        <v>66</v>
      </c>
    </row>
    <row r="6" spans="1:9" ht="16">
      <c r="A6" s="17" t="s">
        <v>19</v>
      </c>
      <c r="D6" s="13">
        <v>5</v>
      </c>
      <c r="E6" s="13" t="s">
        <v>53</v>
      </c>
      <c r="F6" s="14">
        <v>45018</v>
      </c>
      <c r="G6" s="13" t="s">
        <v>58</v>
      </c>
      <c r="H6" s="1" t="s">
        <v>28</v>
      </c>
      <c r="I6" s="15" t="s">
        <v>102</v>
      </c>
    </row>
    <row r="7" spans="1:9" ht="16">
      <c r="A7" s="17" t="s">
        <v>82</v>
      </c>
      <c r="D7" s="13">
        <v>6</v>
      </c>
      <c r="E7" s="13" t="s">
        <v>69</v>
      </c>
      <c r="F7" s="14">
        <v>44681</v>
      </c>
      <c r="G7" s="13" t="s">
        <v>61</v>
      </c>
      <c r="H7" s="1" t="s">
        <v>30</v>
      </c>
      <c r="I7" s="15" t="s">
        <v>67</v>
      </c>
    </row>
    <row r="8" spans="1:9" ht="16">
      <c r="A8" s="17" t="s">
        <v>99</v>
      </c>
      <c r="D8" s="13">
        <v>7</v>
      </c>
      <c r="E8" s="13" t="s">
        <v>56</v>
      </c>
      <c r="F8" s="14">
        <v>45047</v>
      </c>
      <c r="G8" s="13" t="s">
        <v>62</v>
      </c>
      <c r="H8" s="1" t="s">
        <v>27</v>
      </c>
      <c r="I8" s="15" t="s">
        <v>68</v>
      </c>
    </row>
    <row r="9" spans="1:9" ht="16">
      <c r="A9" s="17" t="s">
        <v>98</v>
      </c>
      <c r="D9" s="13">
        <v>8</v>
      </c>
      <c r="E9" s="13" t="s">
        <v>71</v>
      </c>
      <c r="F9" s="14" t="s">
        <v>103</v>
      </c>
      <c r="G9" s="13" t="s">
        <v>72</v>
      </c>
      <c r="H9" s="13" t="s">
        <v>40</v>
      </c>
      <c r="I9" s="15" t="s">
        <v>73</v>
      </c>
    </row>
    <row r="10" spans="1:9" ht="16">
      <c r="A10" s="17" t="s">
        <v>88</v>
      </c>
      <c r="D10" s="13">
        <v>9</v>
      </c>
      <c r="E10" s="18" t="s">
        <v>104</v>
      </c>
      <c r="F10" t="s">
        <v>105</v>
      </c>
      <c r="G10" s="18" t="s">
        <v>57</v>
      </c>
      <c r="H10" s="1" t="s">
        <v>25</v>
      </c>
      <c r="I10" s="15" t="s">
        <v>65</v>
      </c>
    </row>
    <row r="11" spans="1:9" ht="16">
      <c r="A11" s="17" t="s">
        <v>40</v>
      </c>
      <c r="D11" s="13">
        <v>10</v>
      </c>
      <c r="E11" s="13" t="s">
        <v>70</v>
      </c>
      <c r="F11" s="14">
        <v>45073</v>
      </c>
      <c r="G11" s="13" t="s">
        <v>63</v>
      </c>
      <c r="H11" s="1" t="s">
        <v>26</v>
      </c>
      <c r="I11" s="15" t="s">
        <v>64</v>
      </c>
    </row>
    <row r="12" spans="1:9" ht="16">
      <c r="A12" s="17" t="s">
        <v>95</v>
      </c>
      <c r="D12" s="13">
        <v>11</v>
      </c>
      <c r="E12" s="13" t="s">
        <v>55</v>
      </c>
      <c r="F12" s="14">
        <v>45095</v>
      </c>
      <c r="G12" s="13" t="s">
        <v>60</v>
      </c>
      <c r="H12" s="1" t="s">
        <v>33</v>
      </c>
      <c r="I12" s="15" t="s">
        <v>106</v>
      </c>
    </row>
    <row r="13" spans="1:9" ht="16">
      <c r="A13" s="17" t="s">
        <v>30</v>
      </c>
      <c r="D13" s="13">
        <v>12</v>
      </c>
      <c r="E13" s="13" t="s">
        <v>74</v>
      </c>
      <c r="F13" s="14">
        <v>45108</v>
      </c>
      <c r="G13" s="13" t="s">
        <v>75</v>
      </c>
      <c r="H13" s="1" t="s">
        <v>76</v>
      </c>
      <c r="I13" s="15" t="s">
        <v>77</v>
      </c>
    </row>
    <row r="14" spans="1:9" ht="16">
      <c r="A14" s="17" t="s">
        <v>38</v>
      </c>
      <c r="D14" s="13">
        <v>13</v>
      </c>
      <c r="E14" s="13"/>
      <c r="F14" s="14"/>
      <c r="G14" s="13"/>
      <c r="H14" s="1"/>
      <c r="I14" s="15"/>
    </row>
    <row r="15" spans="1:9" ht="16">
      <c r="A15" s="17" t="s">
        <v>25</v>
      </c>
      <c r="D15" s="13">
        <v>14</v>
      </c>
      <c r="E15" s="1"/>
      <c r="F15" s="1"/>
      <c r="G15" s="1"/>
      <c r="H15" s="1"/>
      <c r="I15" s="1"/>
    </row>
    <row r="16" spans="1:9" ht="16">
      <c r="A16" s="17" t="s">
        <v>80</v>
      </c>
      <c r="D16" s="13">
        <v>15</v>
      </c>
      <c r="E16" s="13"/>
      <c r="F16" s="13"/>
      <c r="G16" s="13"/>
      <c r="H16" s="13"/>
      <c r="I16" s="13"/>
    </row>
    <row r="17" spans="1:9" ht="16">
      <c r="A17" s="17" t="s">
        <v>93</v>
      </c>
      <c r="D17" s="13">
        <v>16</v>
      </c>
      <c r="E17" s="13"/>
      <c r="F17" s="13"/>
      <c r="G17" s="13"/>
      <c r="H17" s="13"/>
      <c r="I17" s="13"/>
    </row>
    <row r="18" spans="1:9" ht="16">
      <c r="A18" s="17" t="s">
        <v>90</v>
      </c>
      <c r="D18" s="13">
        <v>17</v>
      </c>
      <c r="E18" s="13"/>
      <c r="F18" s="13"/>
      <c r="G18" s="13"/>
      <c r="H18" s="13"/>
      <c r="I18" s="13"/>
    </row>
    <row r="19" spans="1:9" ht="16">
      <c r="A19" s="17" t="s">
        <v>85</v>
      </c>
      <c r="D19" s="13">
        <v>18</v>
      </c>
      <c r="E19" s="13"/>
      <c r="F19" s="13"/>
      <c r="G19" s="13"/>
      <c r="H19" s="13"/>
      <c r="I19" s="13"/>
    </row>
    <row r="20" spans="1:9" ht="16">
      <c r="A20" s="17" t="s">
        <v>33</v>
      </c>
      <c r="D20" s="13">
        <v>19</v>
      </c>
      <c r="E20" s="13"/>
      <c r="F20" s="13"/>
      <c r="G20" s="13"/>
      <c r="H20" s="13"/>
      <c r="I20" s="13"/>
    </row>
    <row r="21" spans="1:9" ht="16">
      <c r="A21" s="17" t="s">
        <v>34</v>
      </c>
      <c r="D21" s="13">
        <v>20</v>
      </c>
      <c r="E21" s="13"/>
      <c r="F21" s="13"/>
      <c r="G21" s="13"/>
      <c r="H21" s="13"/>
      <c r="I21" s="13"/>
    </row>
    <row r="22" spans="1:9" ht="16">
      <c r="A22" s="17" t="s">
        <v>39</v>
      </c>
    </row>
    <row r="23" spans="1:9" ht="16">
      <c r="A23" s="17" t="s">
        <v>27</v>
      </c>
    </row>
    <row r="24" spans="1:9" ht="16">
      <c r="A24" s="17" t="s">
        <v>45</v>
      </c>
    </row>
    <row r="25" spans="1:9" ht="16">
      <c r="A25" s="17" t="s">
        <v>89</v>
      </c>
    </row>
    <row r="26" spans="1:9" ht="16">
      <c r="A26" s="17" t="s">
        <v>81</v>
      </c>
    </row>
    <row r="27" spans="1:9" ht="16">
      <c r="A27" s="17" t="s">
        <v>31</v>
      </c>
    </row>
    <row r="28" spans="1:9" ht="16">
      <c r="A28" s="17" t="s">
        <v>28</v>
      </c>
    </row>
    <row r="29" spans="1:9" ht="16">
      <c r="A29" s="17" t="s">
        <v>100</v>
      </c>
    </row>
    <row r="30" spans="1:9" ht="16">
      <c r="A30" s="17" t="s">
        <v>78</v>
      </c>
    </row>
    <row r="31" spans="1:9" ht="16">
      <c r="A31" s="17" t="s">
        <v>86</v>
      </c>
    </row>
    <row r="32" spans="1:9" ht="16">
      <c r="A32" s="17" t="s">
        <v>26</v>
      </c>
    </row>
    <row r="33" spans="1:1" ht="16">
      <c r="A33" s="17" t="s">
        <v>42</v>
      </c>
    </row>
    <row r="34" spans="1:1" ht="16">
      <c r="A34" s="17" t="s">
        <v>92</v>
      </c>
    </row>
    <row r="35" spans="1:1" ht="16">
      <c r="A35" s="17" t="s">
        <v>36</v>
      </c>
    </row>
  </sheetData>
  <hyperlinks>
    <hyperlink ref="I3" r:id="rId1" xr:uid="{77BE3255-081B-0F4F-8D20-AB2EEB04799F}"/>
    <hyperlink ref="I6" r:id="rId2" xr:uid="{BBCCDAEA-EDE8-364E-BB00-FF0AC7725B9F}"/>
    <hyperlink ref="I10" r:id="rId3" xr:uid="{644FA3EF-CB99-E14A-9A38-52E0A1FF4F3C}"/>
    <hyperlink ref="I12" r:id="rId4" xr:uid="{7B63031E-F524-A745-8446-C9813EDA6C3C}"/>
  </hyperlinks>
  <pageMargins left="0.7" right="0.7" top="0.75" bottom="0.75" header="0.3" footer="0.3"/>
  <pageSetup paperSize="9" orientation="portrait" r:id="rId5"/>
  <headerFooter>
    <oddFooter>&amp;C&amp;1#&amp;"Calibri"&amp;10&amp;K0078D7C1 - Interne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3</vt:i4>
      </vt:variant>
    </vt:vector>
  </HeadingPairs>
  <TitlesOfParts>
    <vt:vector size="7" baseType="lpstr">
      <vt:lpstr>Feuil1</vt:lpstr>
      <vt:lpstr>Listes conditionnelles</vt:lpstr>
      <vt:lpstr>Licenciés 2023</vt:lpstr>
      <vt:lpstr>Paramètres</vt:lpstr>
      <vt:lpstr>champ</vt:lpstr>
      <vt:lpstr>cond</vt:lpstr>
      <vt:lpstr>Epreuves</vt:lpstr>
    </vt:vector>
  </TitlesOfParts>
  <Company>DISFE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Teddy SOULIS</dc:creator>
  <cp:lastModifiedBy>Microsoft Office User</cp:lastModifiedBy>
  <dcterms:created xsi:type="dcterms:W3CDTF">2019-05-10T13:22:11Z</dcterms:created>
  <dcterms:modified xsi:type="dcterms:W3CDTF">2023-01-24T08:30:12Z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e0428da-ac0f-4a84-a429-a80e20cb35de_Enabled">
    <vt:lpwstr>True</vt:lpwstr>
  </property>
  <property fmtid="{D5CDD505-2E9C-101B-9397-08002B2CF9AE}" pid="3" name="MSIP_Label_ee0428da-ac0f-4a84-a429-a80e20cb35de_SiteId">
    <vt:lpwstr>80c03608-5f64-40bb-9c70-9394abe6011c</vt:lpwstr>
  </property>
  <property fmtid="{D5CDD505-2E9C-101B-9397-08002B2CF9AE}" pid="4" name="MSIP_Label_ee0428da-ac0f-4a84-a429-a80e20cb35de_Owner">
    <vt:lpwstr>teddy.soulis@labanquepostale.fr</vt:lpwstr>
  </property>
  <property fmtid="{D5CDD505-2E9C-101B-9397-08002B2CF9AE}" pid="5" name="MSIP_Label_ee0428da-ac0f-4a84-a429-a80e20cb35de_SetDate">
    <vt:lpwstr>2020-02-18T10:20:18.7429107Z</vt:lpwstr>
  </property>
  <property fmtid="{D5CDD505-2E9C-101B-9397-08002B2CF9AE}" pid="6" name="MSIP_Label_ee0428da-ac0f-4a84-a429-a80e20cb35de_Name">
    <vt:lpwstr>C1 - Interne</vt:lpwstr>
  </property>
  <property fmtid="{D5CDD505-2E9C-101B-9397-08002B2CF9AE}" pid="7" name="MSIP_Label_ee0428da-ac0f-4a84-a429-a80e20cb35de_Application">
    <vt:lpwstr>Microsoft Azure Information Protection</vt:lpwstr>
  </property>
  <property fmtid="{D5CDD505-2E9C-101B-9397-08002B2CF9AE}" pid="8" name="MSIP_Label_ee0428da-ac0f-4a84-a429-a80e20cb35de_ActionId">
    <vt:lpwstr>3f64538a-fc24-403c-b937-712a2ea96e8e</vt:lpwstr>
  </property>
  <property fmtid="{D5CDD505-2E9C-101B-9397-08002B2CF9AE}" pid="9" name="MSIP_Label_ee0428da-ac0f-4a84-a429-a80e20cb35de_Extended_MSFT_Method">
    <vt:lpwstr>Automatic</vt:lpwstr>
  </property>
  <property fmtid="{D5CDD505-2E9C-101B-9397-08002B2CF9AE}" pid="10" name="Sensitivity">
    <vt:lpwstr>C1 - Interne</vt:lpwstr>
  </property>
</Properties>
</file>